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1\CEP\Informacje Prasowe\2021.08\SC\"/>
    </mc:Choice>
  </mc:AlternateContent>
  <xr:revisionPtr revIDLastSave="0" documentId="8_{03E551F4-1EB0-48A0-A62F-FF825899C3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 table  " sheetId="18" r:id="rId1"/>
    <sheet name="CV GVW&gt;3.5T_" sheetId="19" r:id="rId2"/>
    <sheet name="CV GVW&gt;3.5T-Segments 1" sheetId="3" r:id="rId3"/>
    <sheet name="CV GVW&gt;3.5T-Segments 2" sheetId="9" r:id="rId4"/>
    <sheet name="LCV up to 3.5T" sheetId="17" r:id="rId5"/>
    <sheet name="Buses GVW&gt;3.5T" sheetId="5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4">[2]INDEX!$E$16</definedName>
    <definedName name="Mnth">[1]INDEX!$E$21</definedName>
    <definedName name="pickups">[1]INDEX!$A$59</definedName>
    <definedName name="Yr" localSheetId="4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19" l="1"/>
  <c r="N19" i="19" s="1"/>
  <c r="F19" i="19"/>
  <c r="G19" i="19" s="1"/>
  <c r="D19" i="19"/>
  <c r="J19" i="19" s="1"/>
  <c r="M18" i="19"/>
  <c r="N18" i="19" s="1"/>
  <c r="K18" i="19"/>
  <c r="K19" i="19" s="1"/>
  <c r="I18" i="19"/>
  <c r="I19" i="19" s="1"/>
  <c r="H18" i="19"/>
  <c r="F18" i="19"/>
  <c r="G18" i="19" s="1"/>
  <c r="D18" i="19"/>
  <c r="E18" i="19" s="1"/>
  <c r="O19" i="19" l="1"/>
  <c r="L19" i="19"/>
  <c r="E19" i="19"/>
  <c r="L18" i="19"/>
  <c r="H19" i="19"/>
  <c r="J18" i="19"/>
  <c r="O18" i="19"/>
  <c r="J52" i="17" l="1"/>
  <c r="T51" i="17"/>
  <c r="T52" i="17" s="1"/>
  <c r="U52" i="17" s="1"/>
  <c r="R51" i="17"/>
  <c r="R52" i="17" s="1"/>
  <c r="J51" i="17"/>
  <c r="F51" i="17"/>
  <c r="F52" i="17" s="1"/>
  <c r="G52" i="17" s="1"/>
  <c r="E51" i="17"/>
  <c r="K51" i="17" s="1"/>
  <c r="D51" i="17"/>
  <c r="D52" i="17" s="1"/>
  <c r="M27" i="17"/>
  <c r="N27" i="17" s="1"/>
  <c r="K27" i="17"/>
  <c r="L27" i="17" s="1"/>
  <c r="J27" i="17"/>
  <c r="I27" i="17"/>
  <c r="F27" i="17"/>
  <c r="H27" i="17" s="1"/>
  <c r="E27" i="17"/>
  <c r="D27" i="17"/>
  <c r="N26" i="17"/>
  <c r="M26" i="17"/>
  <c r="O26" i="17" s="1"/>
  <c r="K26" i="17"/>
  <c r="L26" i="17" s="1"/>
  <c r="I26" i="17"/>
  <c r="J26" i="17" s="1"/>
  <c r="F26" i="17"/>
  <c r="G26" i="17" s="1"/>
  <c r="E26" i="17"/>
  <c r="D26" i="17"/>
  <c r="H26" i="17" s="1"/>
  <c r="E52" i="17" l="1"/>
  <c r="K52" i="17" s="1"/>
  <c r="H52" i="17"/>
  <c r="S52" i="17"/>
  <c r="V52" i="17"/>
  <c r="G27" i="17"/>
  <c r="O27" i="17"/>
  <c r="S51" i="17"/>
  <c r="U51" i="17"/>
  <c r="G51" i="17"/>
  <c r="V51" i="17"/>
  <c r="H51" i="17"/>
  <c r="N27" i="9"/>
  <c r="M27" i="9"/>
  <c r="L27" i="9"/>
  <c r="K27" i="9"/>
  <c r="G27" i="9"/>
  <c r="F27" i="9"/>
  <c r="E27" i="9"/>
  <c r="D27" i="9"/>
  <c r="I27" i="9"/>
  <c r="J27" i="9" l="1"/>
  <c r="O27" i="9"/>
  <c r="H27" i="9"/>
  <c r="N74" i="9"/>
  <c r="L74" i="9"/>
  <c r="G74" i="9"/>
  <c r="E74" i="9"/>
  <c r="M74" i="9"/>
  <c r="K74" i="9"/>
  <c r="I74" i="9"/>
  <c r="F74" i="9"/>
  <c r="D74" i="9"/>
  <c r="O74" i="9" l="1"/>
  <c r="J74" i="9"/>
  <c r="H74" i="9"/>
  <c r="M15" i="5" l="1"/>
  <c r="K15" i="5"/>
  <c r="I15" i="5"/>
  <c r="F15" i="5"/>
  <c r="D15" i="5"/>
  <c r="D16" i="5" s="1"/>
  <c r="G15" i="5" l="1"/>
  <c r="G16" i="5" s="1"/>
  <c r="F16" i="5"/>
  <c r="J15" i="5"/>
  <c r="J16" i="5" s="1"/>
  <c r="I16" i="5"/>
  <c r="L15" i="5"/>
  <c r="L16" i="5" s="1"/>
  <c r="K16" i="5"/>
  <c r="N15" i="5"/>
  <c r="N16" i="5" s="1"/>
  <c r="M16" i="5"/>
  <c r="H15" i="5"/>
  <c r="H16" i="5" s="1"/>
  <c r="O15" i="5"/>
  <c r="O16" i="5" s="1"/>
  <c r="E15" i="5"/>
  <c r="E16" i="5" s="1"/>
</calcChain>
</file>

<file path=xl/sharedStrings.xml><?xml version="1.0" encoding="utf-8"?>
<sst xmlns="http://schemas.openxmlformats.org/spreadsheetml/2006/main" count="603" uniqueCount="113">
  <si>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</si>
  <si>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</si>
  <si>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</si>
  <si>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</si>
  <si>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</si>
  <si>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</si>
  <si>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</si>
  <si>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</si>
  <si>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</si>
  <si>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</si>
  <si>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</si>
  <si>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</si>
  <si>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</si>
  <si>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</si>
  <si>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</si>
  <si>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</si>
  <si>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</si>
  <si>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</si>
  <si>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</si>
  <si>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</si>
  <si>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</si>
  <si>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</si>
  <si>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</si>
  <si>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</si>
  <si>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</si>
  <si>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</si>
  <si>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</si>
  <si>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</si>
  <si>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</si>
  <si>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</si>
  <si>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</si>
  <si>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</si>
  <si>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</si>
  <si>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</si>
  <si>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</si>
  <si>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</si>
  <si>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</si>
  <si>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</si>
  <si>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</si>
  <si>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</si>
  <si>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</si>
  <si>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</si>
  <si>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</si>
  <si>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</si>
  <si>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</si>
  <si>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</si>
  <si>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</si>
  <si>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</si>
  <si>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</si>
  <si>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</si>
  <si>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</si>
  <si>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</si>
  <si>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</si>
  <si>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</si>
  <si>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</si>
  <si>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</si>
  <si>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</si>
  <si>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</si>
  <si>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</si>
  <si>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</si>
  <si>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</si>
  <si>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</si>
  <si>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RAZEM 1-10</t>
  </si>
  <si>
    <t>RAZEM / TOTAL</t>
  </si>
  <si>
    <t>RAZEM / Sub Total 1-7</t>
  </si>
  <si>
    <t>Mercedes-Benz Sprinter</t>
  </si>
  <si>
    <t>FORD TRUCKS</t>
  </si>
  <si>
    <t>Zmiana poz
r/r</t>
  </si>
  <si>
    <t>Ch. Position
y/y</t>
  </si>
  <si>
    <t>Volkswagen Crafter</t>
  </si>
  <si>
    <t>Pierwsze rejestracje NOWYCH samochodów dostawczych o DMC&lt;=3,5T*, udział w rynku %</t>
  </si>
  <si>
    <t>Toyota Proace City</t>
  </si>
  <si>
    <t>CARTHAGO</t>
  </si>
  <si>
    <t>ROLLER TEAM</t>
  </si>
  <si>
    <t>* PZPM na podstawie CEP (Centralnej Ewidencji Pojazdów)</t>
  </si>
  <si>
    <t xml:space="preserve">   Source: PZPM on the basis of CEP (Central Register of Vehicles)</t>
  </si>
  <si>
    <t>Rejestracje nowych samochodów dostawczych do 3,5T, ranking modeli - 2021 narastająco</t>
  </si>
  <si>
    <t>Registrations of new LCV up to 3.5T, Top Models - 2021 YTD</t>
  </si>
  <si>
    <t>* Źródło: analizy PZPM na podstawie CEP (Centralnej Ewidencji Pojazdów)</t>
  </si>
  <si>
    <t xml:space="preserve"> *  Source: PZPM on the basis of CEP (Central Register of Vehicles)</t>
  </si>
  <si>
    <t>AUTOSAN</t>
  </si>
  <si>
    <t>Opel Movano</t>
  </si>
  <si>
    <t>Fiat Doblo</t>
  </si>
  <si>
    <t>Lipiec</t>
  </si>
  <si>
    <t>July</t>
  </si>
  <si>
    <t>Sierpień</t>
  </si>
  <si>
    <t>Rok narastająco Styczeń - Sierpień</t>
  </si>
  <si>
    <t>August</t>
  </si>
  <si>
    <t>YTD January - August</t>
  </si>
  <si>
    <t>Sie/Lip
Zmiana %</t>
  </si>
  <si>
    <t>Aug/Jul Ch %</t>
  </si>
  <si>
    <t>SUZUKI</t>
  </si>
  <si>
    <t>Rejestracje nowych samochodów dostawczych do 3,5T, ranking modeli - Sierpień 2021</t>
  </si>
  <si>
    <t>Registrations of new LCV up to 3.5T, Top Models - August 2021</t>
  </si>
  <si>
    <t>Sie/Lip
Zmiana poz</t>
  </si>
  <si>
    <t>Aug/Jul Ch position</t>
  </si>
  <si>
    <t>Ford Transit Courier</t>
  </si>
  <si>
    <t>Citroen Berlingo</t>
  </si>
  <si>
    <t>PZPM based on CEP (Central Register of Vehicles)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</si>
  <si>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</si>
  <si>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</si>
  <si>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</si>
  <si>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</si>
  <si>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</si>
  <si>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</si>
  <si>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</si>
  <si>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</si>
  <si>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</si>
  <si>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*/ The data does not cover new registrations of domestic producers  their own brands</t>
  </si>
  <si>
    <t>2021
Aug</t>
  </si>
  <si>
    <t>2020
Aug</t>
  </si>
  <si>
    <t>2021
Jan - Aug</t>
  </si>
  <si>
    <t>2020
Jan - 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</si>
</sst>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0" tint="-0.499984740745262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228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7" fillId="0" borderId="0" xfId="0" applyFont="1"/>
    <xf numFmtId="165" fontId="4" fillId="2" borderId="1" xfId="4" applyNumberFormat="1" applyFont="1" applyFill="1" applyBorder="1" applyAlignment="1">
      <alignment vertical="center"/>
    </xf>
    <xf numFmtId="0" fontId="22" fillId="0" borderId="0" xfId="3" applyFont="1"/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12" fillId="0" borderId="0" xfId="6"/>
    <xf numFmtId="0" fontId="25" fillId="0" borderId="0" xfId="6" applyFont="1"/>
    <xf numFmtId="0" fontId="26" fillId="0" borderId="0" xfId="6" applyFont="1"/>
    <xf numFmtId="0" fontId="27" fillId="0" borderId="0" xfId="6" applyFont="1"/>
    <xf numFmtId="0" fontId="16" fillId="0" borderId="0" xfId="6" applyFont="1"/>
    <xf numFmtId="0" fontId="18" fillId="0" borderId="0" xfId="33" applyFont="1" applyAlignment="1">
      <alignment horizontal="center" vertical="top"/>
    </xf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165" fontId="3" fillId="0" borderId="5" xfId="34" applyNumberFormat="1" applyFont="1" applyBorder="1" applyAlignment="1">
      <alignment vertical="center"/>
    </xf>
    <xf numFmtId="3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3" fontId="3" fillId="0" borderId="5" xfId="4" applyNumberFormat="1" applyFont="1" applyFill="1" applyBorder="1" applyAlignment="1">
      <alignment vertical="center"/>
    </xf>
    <xf numFmtId="10" fontId="3" fillId="0" borderId="5" xfId="34" applyNumberFormat="1" applyFont="1" applyFill="1" applyBorder="1" applyAlignment="1">
      <alignment vertical="center"/>
    </xf>
    <xf numFmtId="9" fontId="4" fillId="2" borderId="9" xfId="4" applyNumberFormat="1" applyFont="1" applyFill="1" applyBorder="1" applyAlignment="1">
      <alignment vertical="center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14" fontId="12" fillId="0" borderId="0" xfId="6" applyNumberFormat="1"/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20" fillId="2" borderId="15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0" xfId="4" applyFont="1" applyFill="1" applyBorder="1" applyAlignment="1">
      <alignment horizontal="center" vertical="center"/>
    </xf>
    <xf numFmtId="0" fontId="20" fillId="2" borderId="11" xfId="4" applyFont="1" applyFill="1" applyBorder="1" applyAlignment="1">
      <alignment horizontal="center" vertical="center"/>
    </xf>
    <xf numFmtId="0" fontId="20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19" fillId="2" borderId="4" xfId="4" applyFont="1" applyFill="1" applyBorder="1" applyAlignment="1">
      <alignment horizontal="center" vertical="top"/>
    </xf>
    <xf numFmtId="0" fontId="19" fillId="2" borderId="6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19" fillId="2" borderId="3" xfId="4" applyFont="1" applyFill="1" applyBorder="1" applyAlignment="1">
      <alignment horizontal="center" vertical="top"/>
    </xf>
    <xf numFmtId="0" fontId="19" fillId="2" borderId="5" xfId="4" applyFont="1" applyFill="1" applyBorder="1" applyAlignment="1">
      <alignment horizontal="center" vertical="top"/>
    </xf>
    <xf numFmtId="0" fontId="4" fillId="2" borderId="3" xfId="4" applyFont="1" applyFill="1" applyBorder="1" applyAlignment="1">
      <alignment horizontal="center" wrapText="1"/>
    </xf>
    <xf numFmtId="0" fontId="8" fillId="0" borderId="0" xfId="4" applyFont="1" applyAlignment="1">
      <alignment horizontal="center" vertical="center"/>
    </xf>
    <xf numFmtId="0" fontId="21" fillId="0" borderId="9" xfId="4" applyFont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4" fillId="2" borderId="11" xfId="4" applyFont="1" applyFill="1" applyBorder="1" applyAlignment="1">
      <alignment horizontal="center" wrapText="1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19" fillId="2" borderId="3" xfId="4" applyFont="1" applyFill="1" applyBorder="1" applyAlignment="1">
      <alignment horizontal="center" vertical="center"/>
    </xf>
    <xf numFmtId="0" fontId="19" fillId="2" borderId="0" xfId="4" applyFont="1" applyFill="1" applyAlignment="1">
      <alignment horizontal="center" vertical="center"/>
    </xf>
    <xf numFmtId="0" fontId="19" fillId="2" borderId="7" xfId="4" applyFont="1" applyFill="1" applyBorder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24" fillId="2" borderId="4" xfId="4" applyFont="1" applyFill="1" applyBorder="1" applyAlignment="1">
      <alignment horizontal="center" wrapText="1"/>
    </xf>
    <xf numFmtId="0" fontId="24" fillId="2" borderId="6" xfId="4" applyFont="1" applyFill="1" applyBorder="1" applyAlignment="1">
      <alignment horizont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center" vertical="center"/>
    </xf>
    <xf numFmtId="0" fontId="19" fillId="0" borderId="9" xfId="4" applyFont="1" applyFill="1" applyBorder="1" applyAlignment="1">
      <alignment horizontal="center" vertical="center"/>
    </xf>
    <xf numFmtId="0" fontId="21" fillId="0" borderId="0" xfId="4" applyFont="1" applyAlignment="1">
      <alignment horizontal="center" vertical="center"/>
    </xf>
    <xf numFmtId="0" fontId="13" fillId="0" borderId="0" xfId="11" applyFont="1" applyAlignment="1">
      <alignment horizontal="left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13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7</xdr:col>
      <xdr:colOff>46284</xdr:colOff>
      <xdr:row>30</xdr:row>
      <xdr:rowOff>73660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927F96CA-1B14-4FBB-A21A-66E07ED0C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944" y="3351389"/>
          <a:ext cx="6149340" cy="356616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7</xdr:col>
      <xdr:colOff>137724</xdr:colOff>
      <xdr:row>50</xdr:row>
      <xdr:rowOff>111195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620177CA-AC56-4493-B2E8-0E176E774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44" y="7027333"/>
          <a:ext cx="6240780" cy="359664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7</xdr:col>
      <xdr:colOff>53904</xdr:colOff>
      <xdr:row>72</xdr:row>
      <xdr:rowOff>18626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854996D9-B427-4AC4-8930-D893255DD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9944" y="10696222"/>
          <a:ext cx="6156960" cy="38709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Lipiec</v>
          </cell>
        </row>
        <row r="21">
          <cell r="E21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7BC47-5A34-43C6-8747-F6382A54DD7C}">
  <dimension ref="B1:P18"/>
  <sheetViews>
    <sheetView showGridLines="0" tabSelected="1" zoomScale="90" zoomScaleNormal="90" workbookViewId="0"/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98</v>
      </c>
      <c r="D1" s="36"/>
      <c r="E1" s="36"/>
      <c r="F1" s="36"/>
      <c r="G1" s="36"/>
      <c r="H1" s="57">
        <v>44446</v>
      </c>
    </row>
    <row r="2" spans="2:8">
      <c r="H2" s="2" t="s">
        <v>99</v>
      </c>
    </row>
    <row r="3" spans="2:8" ht="26.25" customHeight="1">
      <c r="B3" s="162" t="s">
        <v>100</v>
      </c>
      <c r="C3" s="163"/>
      <c r="D3" s="163"/>
      <c r="E3" s="163"/>
      <c r="F3" s="163"/>
      <c r="G3" s="163"/>
      <c r="H3" s="164"/>
    </row>
    <row r="4" spans="2:8" ht="26.25" customHeight="1">
      <c r="B4" s="6"/>
      <c r="C4" s="119" t="s">
        <v>109</v>
      </c>
      <c r="D4" s="119" t="s">
        <v>110</v>
      </c>
      <c r="E4" s="7" t="s">
        <v>101</v>
      </c>
      <c r="F4" s="119" t="s">
        <v>111</v>
      </c>
      <c r="G4" s="119" t="s">
        <v>112</v>
      </c>
      <c r="H4" s="7" t="s">
        <v>101</v>
      </c>
    </row>
    <row r="5" spans="2:8" ht="26.25" customHeight="1">
      <c r="B5" s="3" t="s">
        <v>102</v>
      </c>
      <c r="C5" s="120">
        <v>1880</v>
      </c>
      <c r="D5" s="120">
        <v>1382</v>
      </c>
      <c r="E5" s="53">
        <v>0.36034732272069459</v>
      </c>
      <c r="F5" s="120">
        <v>20567</v>
      </c>
      <c r="G5" s="120">
        <v>11183</v>
      </c>
      <c r="H5" s="53">
        <v>0.83913082357149249</v>
      </c>
    </row>
    <row r="6" spans="2:8" ht="26.25" customHeight="1">
      <c r="B6" s="4" t="s">
        <v>103</v>
      </c>
      <c r="C6" s="121">
        <v>468</v>
      </c>
      <c r="D6" s="121">
        <v>374</v>
      </c>
      <c r="E6" s="54">
        <v>0.25133689839572182</v>
      </c>
      <c r="F6" s="121">
        <v>4245</v>
      </c>
      <c r="G6" s="121">
        <v>2960</v>
      </c>
      <c r="H6" s="54">
        <v>0.43412162162162171</v>
      </c>
    </row>
    <row r="7" spans="2:8" ht="26.25" customHeight="1">
      <c r="B7" s="4" t="s">
        <v>104</v>
      </c>
      <c r="C7" s="121">
        <v>97</v>
      </c>
      <c r="D7" s="121">
        <v>104</v>
      </c>
      <c r="E7" s="54">
        <v>-6.7307692307692291E-2</v>
      </c>
      <c r="F7" s="121">
        <v>509</v>
      </c>
      <c r="G7" s="121">
        <v>560</v>
      </c>
      <c r="H7" s="54">
        <v>-9.1071428571428581E-2</v>
      </c>
    </row>
    <row r="8" spans="2:8" ht="26.25" customHeight="1">
      <c r="B8" s="5" t="s">
        <v>105</v>
      </c>
      <c r="C8" s="121">
        <v>1315</v>
      </c>
      <c r="D8" s="121">
        <v>904</v>
      </c>
      <c r="E8" s="55">
        <v>0.45464601769911495</v>
      </c>
      <c r="F8" s="121">
        <v>15813</v>
      </c>
      <c r="G8" s="121">
        <v>7663</v>
      </c>
      <c r="H8" s="55">
        <v>1.0635521336291269</v>
      </c>
    </row>
    <row r="9" spans="2:8" ht="26.25" customHeight="1">
      <c r="B9" s="3" t="s">
        <v>106</v>
      </c>
      <c r="C9" s="120">
        <v>143</v>
      </c>
      <c r="D9" s="120">
        <v>67</v>
      </c>
      <c r="E9" s="53">
        <v>1.1343283582089554</v>
      </c>
      <c r="F9" s="120">
        <v>957</v>
      </c>
      <c r="G9" s="120">
        <v>918</v>
      </c>
      <c r="H9" s="53">
        <v>4.2483660130719025E-2</v>
      </c>
    </row>
    <row r="10" spans="2:8" ht="26.25" customHeight="1">
      <c r="B10" s="8" t="s">
        <v>107</v>
      </c>
      <c r="C10" s="122">
        <v>2023</v>
      </c>
      <c r="D10" s="122">
        <v>1449</v>
      </c>
      <c r="E10" s="56">
        <v>0.39613526570048307</v>
      </c>
      <c r="F10" s="122">
        <v>21524</v>
      </c>
      <c r="G10" s="122">
        <v>12101</v>
      </c>
      <c r="H10" s="56">
        <v>0.77869597553921155</v>
      </c>
    </row>
    <row r="11" spans="2:8" ht="26.25" customHeight="1">
      <c r="B11" s="124" t="s">
        <v>108</v>
      </c>
    </row>
    <row r="12" spans="2:8" ht="15" customHeight="1"/>
    <row r="18" spans="16:16">
      <c r="P18" s="38"/>
    </row>
  </sheetData>
  <mergeCells count="1">
    <mergeCell ref="B3:H3"/>
  </mergeCells>
  <conditionalFormatting sqref="E9 H9">
    <cfRule type="cellIs" dxfId="132" priority="2" operator="lessThan">
      <formula>0</formula>
    </cfRule>
  </conditionalFormatting>
  <conditionalFormatting sqref="H10 E10 E5:E7 H5:H7">
    <cfRule type="cellIs" dxfId="131" priority="3" operator="lessThan">
      <formula>0</formula>
    </cfRule>
  </conditionalFormatting>
  <conditionalFormatting sqref="E8 H8">
    <cfRule type="cellIs" dxfId="13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9EFCE-1CFD-4D7F-9CD6-EE5C94CF7080}">
  <sheetPr>
    <pageSetUpPr fitToPage="1"/>
  </sheetPr>
  <dimension ref="B1:O23"/>
  <sheetViews>
    <sheetView showGridLines="0" zoomScale="90" zoomScaleNormal="90" workbookViewId="0">
      <selection activeCell="C34" sqref="C34"/>
    </sheetView>
  </sheetViews>
  <sheetFormatPr defaultRowHeight="15"/>
  <cols>
    <col min="1" max="1" width="1.140625" customWidth="1"/>
    <col min="2" max="2" width="9.140625" customWidth="1"/>
    <col min="3" max="3" width="16.85546875" customWidth="1"/>
    <col min="4" max="4" width="9" customWidth="1"/>
    <col min="5" max="5" width="11" customWidth="1"/>
    <col min="6" max="6" width="9" customWidth="1"/>
    <col min="7" max="7" width="12.85546875" customWidth="1"/>
    <col min="8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36"/>
      <c r="O1" s="57">
        <v>44446</v>
      </c>
    </row>
    <row r="2" spans="2:15" ht="14.45" customHeight="1">
      <c r="B2" s="202" t="s">
        <v>20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</row>
    <row r="3" spans="2:15" ht="14.45" customHeight="1">
      <c r="B3" s="226" t="s">
        <v>21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</row>
    <row r="4" spans="2:15" ht="14.45" customHeight="1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99" t="s">
        <v>37</v>
      </c>
    </row>
    <row r="5" spans="2:15" ht="14.25" customHeight="1">
      <c r="B5" s="193" t="s">
        <v>0</v>
      </c>
      <c r="C5" s="193" t="s">
        <v>1</v>
      </c>
      <c r="D5" s="176" t="s">
        <v>85</v>
      </c>
      <c r="E5" s="167"/>
      <c r="F5" s="167"/>
      <c r="G5" s="167"/>
      <c r="H5" s="177"/>
      <c r="I5" s="167" t="s">
        <v>83</v>
      </c>
      <c r="J5" s="167"/>
      <c r="K5" s="176" t="s">
        <v>86</v>
      </c>
      <c r="L5" s="167"/>
      <c r="M5" s="167"/>
      <c r="N5" s="167"/>
      <c r="O5" s="177"/>
    </row>
    <row r="6" spans="2:15" ht="14.45" customHeight="1">
      <c r="B6" s="194"/>
      <c r="C6" s="194"/>
      <c r="D6" s="173" t="s">
        <v>87</v>
      </c>
      <c r="E6" s="174"/>
      <c r="F6" s="174"/>
      <c r="G6" s="174"/>
      <c r="H6" s="175"/>
      <c r="I6" s="174" t="s">
        <v>84</v>
      </c>
      <c r="J6" s="174"/>
      <c r="K6" s="173" t="s">
        <v>88</v>
      </c>
      <c r="L6" s="174"/>
      <c r="M6" s="174"/>
      <c r="N6" s="174"/>
      <c r="O6" s="175"/>
    </row>
    <row r="7" spans="2:15" ht="14.45" customHeight="1">
      <c r="B7" s="194"/>
      <c r="C7" s="194"/>
      <c r="D7" s="165">
        <v>2021</v>
      </c>
      <c r="E7" s="168"/>
      <c r="F7" s="178">
        <v>2020</v>
      </c>
      <c r="G7" s="178"/>
      <c r="H7" s="195" t="s">
        <v>23</v>
      </c>
      <c r="I7" s="197">
        <v>2021</v>
      </c>
      <c r="J7" s="165" t="s">
        <v>89</v>
      </c>
      <c r="K7" s="165">
        <v>2021</v>
      </c>
      <c r="L7" s="168"/>
      <c r="M7" s="178">
        <v>2020</v>
      </c>
      <c r="N7" s="168"/>
      <c r="O7" s="184" t="s">
        <v>23</v>
      </c>
    </row>
    <row r="8" spans="2:15" ht="14.45" customHeight="1">
      <c r="B8" s="185" t="s">
        <v>24</v>
      </c>
      <c r="C8" s="185" t="s">
        <v>25</v>
      </c>
      <c r="D8" s="169"/>
      <c r="E8" s="170"/>
      <c r="F8" s="179"/>
      <c r="G8" s="179"/>
      <c r="H8" s="196"/>
      <c r="I8" s="198"/>
      <c r="J8" s="166"/>
      <c r="K8" s="169"/>
      <c r="L8" s="170"/>
      <c r="M8" s="179"/>
      <c r="N8" s="170"/>
      <c r="O8" s="184"/>
    </row>
    <row r="9" spans="2:15" ht="14.25" customHeight="1">
      <c r="B9" s="185"/>
      <c r="C9" s="185"/>
      <c r="D9" s="160" t="s">
        <v>26</v>
      </c>
      <c r="E9" s="156" t="s">
        <v>2</v>
      </c>
      <c r="F9" s="159" t="s">
        <v>26</v>
      </c>
      <c r="G9" s="48" t="s">
        <v>2</v>
      </c>
      <c r="H9" s="187" t="s">
        <v>27</v>
      </c>
      <c r="I9" s="49" t="s">
        <v>26</v>
      </c>
      <c r="J9" s="189" t="s">
        <v>90</v>
      </c>
      <c r="K9" s="160" t="s">
        <v>26</v>
      </c>
      <c r="L9" s="47" t="s">
        <v>2</v>
      </c>
      <c r="M9" s="159" t="s">
        <v>26</v>
      </c>
      <c r="N9" s="47" t="s">
        <v>2</v>
      </c>
      <c r="O9" s="191" t="s">
        <v>27</v>
      </c>
    </row>
    <row r="10" spans="2:15" ht="14.45" customHeight="1">
      <c r="B10" s="186"/>
      <c r="C10" s="186"/>
      <c r="D10" s="157" t="s">
        <v>28</v>
      </c>
      <c r="E10" s="158" t="s">
        <v>29</v>
      </c>
      <c r="F10" s="45" t="s">
        <v>28</v>
      </c>
      <c r="G10" s="46" t="s">
        <v>29</v>
      </c>
      <c r="H10" s="188"/>
      <c r="I10" s="50" t="s">
        <v>28</v>
      </c>
      <c r="J10" s="190"/>
      <c r="K10" s="157" t="s">
        <v>28</v>
      </c>
      <c r="L10" s="158" t="s">
        <v>29</v>
      </c>
      <c r="M10" s="45" t="s">
        <v>28</v>
      </c>
      <c r="N10" s="158" t="s">
        <v>29</v>
      </c>
      <c r="O10" s="192"/>
    </row>
    <row r="11" spans="2:15" ht="14.45" customHeight="1">
      <c r="B11" s="58">
        <v>1</v>
      </c>
      <c r="C11" s="59" t="s">
        <v>3</v>
      </c>
      <c r="D11" s="60">
        <v>564</v>
      </c>
      <c r="E11" s="104">
        <v>0.25468164794007492</v>
      </c>
      <c r="F11" s="60">
        <v>216</v>
      </c>
      <c r="G11" s="65">
        <v>0.15629522431259044</v>
      </c>
      <c r="H11" s="63">
        <v>1.6111111111111112</v>
      </c>
      <c r="I11" s="64">
        <v>680</v>
      </c>
      <c r="J11" s="65">
        <v>-0.1705882352941176</v>
      </c>
      <c r="K11" s="60">
        <v>5031</v>
      </c>
      <c r="L11" s="104">
        <v>0.24461516020810037</v>
      </c>
      <c r="M11" s="60">
        <v>2334</v>
      </c>
      <c r="N11" s="65">
        <v>0.20870964857372798</v>
      </c>
      <c r="O11" s="63">
        <v>1.1555269922879177</v>
      </c>
    </row>
    <row r="12" spans="2:15" ht="14.45" customHeight="1">
      <c r="B12" s="66">
        <v>2</v>
      </c>
      <c r="C12" s="67" t="s">
        <v>9</v>
      </c>
      <c r="D12" s="68">
        <v>344</v>
      </c>
      <c r="E12" s="109">
        <v>0.25692883895131086</v>
      </c>
      <c r="F12" s="68">
        <v>337</v>
      </c>
      <c r="G12" s="79">
        <v>0.24384949348769899</v>
      </c>
      <c r="H12" s="70">
        <v>2.0771513353115667E-2</v>
      </c>
      <c r="I12" s="90">
        <v>686</v>
      </c>
      <c r="J12" s="79">
        <v>-0.49854227405247808</v>
      </c>
      <c r="K12" s="68">
        <v>3728</v>
      </c>
      <c r="L12" s="109">
        <v>0.18126124373997179</v>
      </c>
      <c r="M12" s="68">
        <v>1768</v>
      </c>
      <c r="N12" s="79">
        <v>0.15809711168738264</v>
      </c>
      <c r="O12" s="70">
        <v>1.1085972850678734</v>
      </c>
    </row>
    <row r="13" spans="2:15" ht="14.45" customHeight="1">
      <c r="B13" s="66">
        <v>3</v>
      </c>
      <c r="C13" s="67" t="s">
        <v>4</v>
      </c>
      <c r="D13" s="68">
        <v>260</v>
      </c>
      <c r="E13" s="109">
        <v>8.3520599250936328E-2</v>
      </c>
      <c r="F13" s="68">
        <v>227</v>
      </c>
      <c r="G13" s="79">
        <v>0.16425470332850942</v>
      </c>
      <c r="H13" s="70">
        <v>0.14537444933920707</v>
      </c>
      <c r="I13" s="90">
        <v>369</v>
      </c>
      <c r="J13" s="79">
        <v>-0.29539295392953935</v>
      </c>
      <c r="K13" s="68">
        <v>3180</v>
      </c>
      <c r="L13" s="109">
        <v>0.15461661885544806</v>
      </c>
      <c r="M13" s="68">
        <v>1940</v>
      </c>
      <c r="N13" s="79">
        <v>0.17347759992846284</v>
      </c>
      <c r="O13" s="70">
        <v>0.63917525773195871</v>
      </c>
    </row>
    <row r="14" spans="2:15" ht="14.45" customHeight="1">
      <c r="B14" s="66">
        <v>4</v>
      </c>
      <c r="C14" s="67" t="s">
        <v>10</v>
      </c>
      <c r="D14" s="68">
        <v>121</v>
      </c>
      <c r="E14" s="109">
        <v>0.13782771535580524</v>
      </c>
      <c r="F14" s="68">
        <v>179</v>
      </c>
      <c r="G14" s="79">
        <v>0.12952243125904486</v>
      </c>
      <c r="H14" s="70">
        <v>-0.32402234636871508</v>
      </c>
      <c r="I14" s="90">
        <v>223</v>
      </c>
      <c r="J14" s="79">
        <v>-0.45739910313901344</v>
      </c>
      <c r="K14" s="68">
        <v>3102</v>
      </c>
      <c r="L14" s="109">
        <v>0.15082413575144649</v>
      </c>
      <c r="M14" s="68">
        <v>1703</v>
      </c>
      <c r="N14" s="79">
        <v>0.1522847178753465</v>
      </c>
      <c r="O14" s="70">
        <v>0.82149148561362306</v>
      </c>
    </row>
    <row r="15" spans="2:15" ht="14.45" customHeight="1">
      <c r="B15" s="66">
        <v>5</v>
      </c>
      <c r="C15" s="67" t="s">
        <v>8</v>
      </c>
      <c r="D15" s="68">
        <v>228</v>
      </c>
      <c r="E15" s="109">
        <v>0.14232209737827714</v>
      </c>
      <c r="F15" s="68">
        <v>192</v>
      </c>
      <c r="G15" s="71">
        <v>0.13892908827785819</v>
      </c>
      <c r="H15" s="70">
        <v>0.1875</v>
      </c>
      <c r="I15" s="90">
        <v>380</v>
      </c>
      <c r="J15" s="71">
        <v>-0.4</v>
      </c>
      <c r="K15" s="68">
        <v>2913</v>
      </c>
      <c r="L15" s="109">
        <v>0.14163465746098119</v>
      </c>
      <c r="M15" s="68">
        <v>1774</v>
      </c>
      <c r="N15" s="71">
        <v>0.15863364034695521</v>
      </c>
      <c r="O15" s="70">
        <v>0.64205186020293126</v>
      </c>
    </row>
    <row r="16" spans="2:15" ht="14.45" customHeight="1">
      <c r="B16" s="66">
        <v>6</v>
      </c>
      <c r="C16" s="67" t="s">
        <v>12</v>
      </c>
      <c r="D16" s="68">
        <v>216</v>
      </c>
      <c r="E16" s="109">
        <v>4.9063670411985019E-2</v>
      </c>
      <c r="F16" s="68">
        <v>124</v>
      </c>
      <c r="G16" s="71">
        <v>8.9725036179450074E-2</v>
      </c>
      <c r="H16" s="70">
        <v>0.74193548387096775</v>
      </c>
      <c r="I16" s="90">
        <v>131</v>
      </c>
      <c r="J16" s="71">
        <v>0.64885496183206115</v>
      </c>
      <c r="K16" s="68">
        <v>1374</v>
      </c>
      <c r="L16" s="109">
        <v>6.6806048524335096E-2</v>
      </c>
      <c r="M16" s="68">
        <v>949</v>
      </c>
      <c r="N16" s="71">
        <v>8.486094965572745E-2</v>
      </c>
      <c r="O16" s="70">
        <v>0.44783983140147532</v>
      </c>
    </row>
    <row r="17" spans="2:15" ht="14.45" customHeight="1">
      <c r="B17" s="66">
        <v>7</v>
      </c>
      <c r="C17" s="67" t="s">
        <v>11</v>
      </c>
      <c r="D17" s="68">
        <v>106</v>
      </c>
      <c r="E17" s="109">
        <v>5.7677902621722843E-2</v>
      </c>
      <c r="F17" s="68">
        <v>65</v>
      </c>
      <c r="G17" s="79">
        <v>4.7033285094066568E-2</v>
      </c>
      <c r="H17" s="70">
        <v>0.63076923076923075</v>
      </c>
      <c r="I17" s="90">
        <v>154</v>
      </c>
      <c r="J17" s="79">
        <v>-0.31168831168831168</v>
      </c>
      <c r="K17" s="68">
        <v>857</v>
      </c>
      <c r="L17" s="109">
        <v>4.1668692565760682E-2</v>
      </c>
      <c r="M17" s="68">
        <v>494</v>
      </c>
      <c r="N17" s="79">
        <v>4.4174192971474562E-2</v>
      </c>
      <c r="O17" s="70">
        <v>0.73481781376518218</v>
      </c>
    </row>
    <row r="18" spans="2:15">
      <c r="B18" s="207" t="s">
        <v>64</v>
      </c>
      <c r="C18" s="208"/>
      <c r="D18" s="143">
        <f>SUM(D11:D17)</f>
        <v>1839</v>
      </c>
      <c r="E18" s="29">
        <f>D18/D20</f>
        <v>0.97819148936170208</v>
      </c>
      <c r="F18" s="144">
        <f>SUM(F11:F17)</f>
        <v>1340</v>
      </c>
      <c r="G18" s="29">
        <f>F18/F20</f>
        <v>0.96960926193921848</v>
      </c>
      <c r="H18" s="41">
        <f>D18/F18-1</f>
        <v>0.37238805970149258</v>
      </c>
      <c r="I18" s="144">
        <f>SUM(I11:I17)</f>
        <v>2623</v>
      </c>
      <c r="J18" s="29">
        <f>D18/I18-1</f>
        <v>-0.29889439573008003</v>
      </c>
      <c r="K18" s="144">
        <f>SUM(K11:K17)</f>
        <v>20185</v>
      </c>
      <c r="L18" s="29">
        <f>K18/K20</f>
        <v>0.98142655710604365</v>
      </c>
      <c r="M18" s="144">
        <f>SUM(M11:M17)</f>
        <v>10962</v>
      </c>
      <c r="N18" s="29">
        <f>M18/M20</f>
        <v>0.98023786103907717</v>
      </c>
      <c r="O18" s="41">
        <f>K18/M18-1</f>
        <v>0.84136106549899647</v>
      </c>
    </row>
    <row r="19" spans="2:15">
      <c r="B19" s="207" t="s">
        <v>30</v>
      </c>
      <c r="C19" s="208"/>
      <c r="D19" s="144">
        <f>D20-D18</f>
        <v>41</v>
      </c>
      <c r="E19" s="29">
        <f>D19/D20</f>
        <v>2.1808510638297873E-2</v>
      </c>
      <c r="F19" s="144">
        <f>F20-F18</f>
        <v>42</v>
      </c>
      <c r="G19" s="29">
        <f>F19/F20</f>
        <v>3.0390738060781478E-2</v>
      </c>
      <c r="H19" s="41">
        <f>D19/F19-1</f>
        <v>-2.3809523809523836E-2</v>
      </c>
      <c r="I19" s="144">
        <f>I20-I18</f>
        <v>47</v>
      </c>
      <c r="J19" s="29">
        <f>D19/I19-1</f>
        <v>-0.12765957446808507</v>
      </c>
      <c r="K19" s="144">
        <f>K20-K18</f>
        <v>382</v>
      </c>
      <c r="L19" s="42">
        <f>K19/K20</f>
        <v>1.8573442893956339E-2</v>
      </c>
      <c r="M19" s="144">
        <f>M20-M18</f>
        <v>221</v>
      </c>
      <c r="N19" s="29">
        <f>M19/M20</f>
        <v>1.9762138960922829E-2</v>
      </c>
      <c r="O19" s="41">
        <f>K19/M19-1</f>
        <v>0.72850678733031682</v>
      </c>
    </row>
    <row r="20" spans="2:15">
      <c r="B20" s="209" t="s">
        <v>31</v>
      </c>
      <c r="C20" s="210"/>
      <c r="D20" s="43">
        <v>1880</v>
      </c>
      <c r="E20" s="72">
        <v>1</v>
      </c>
      <c r="F20" s="43">
        <v>1382</v>
      </c>
      <c r="G20" s="73">
        <v>1</v>
      </c>
      <c r="H20" s="39">
        <v>0.36034732272069459</v>
      </c>
      <c r="I20" s="44">
        <v>2670</v>
      </c>
      <c r="J20" s="40">
        <v>-0.29588014981273403</v>
      </c>
      <c r="K20" s="43">
        <v>20567</v>
      </c>
      <c r="L20" s="72">
        <v>1</v>
      </c>
      <c r="M20" s="43">
        <v>11183</v>
      </c>
      <c r="N20" s="73">
        <v>1</v>
      </c>
      <c r="O20" s="39">
        <v>0.35056818181818183</v>
      </c>
    </row>
    <row r="21" spans="2:15">
      <c r="B21" s="227" t="s">
        <v>44</v>
      </c>
    </row>
    <row r="22" spans="2:15">
      <c r="B22" s="134" t="s">
        <v>74</v>
      </c>
    </row>
    <row r="23" spans="2:15">
      <c r="B23" s="137" t="s">
        <v>75</v>
      </c>
    </row>
  </sheetData>
  <mergeCells count="26">
    <mergeCell ref="B18:C18"/>
    <mergeCell ref="B19:C19"/>
    <mergeCell ref="B20:C20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</mergeCells>
  <conditionalFormatting sqref="H18">
    <cfRule type="cellIs" dxfId="11" priority="11" operator="lessThan">
      <formula>0</formula>
    </cfRule>
  </conditionalFormatting>
  <conditionalFormatting sqref="H19">
    <cfRule type="cellIs" dxfId="10" priority="12" operator="lessThan">
      <formula>0</formula>
    </cfRule>
  </conditionalFormatting>
  <conditionalFormatting sqref="J18:J19">
    <cfRule type="cellIs" dxfId="9" priority="10" operator="lessThan">
      <formula>0</formula>
    </cfRule>
  </conditionalFormatting>
  <conditionalFormatting sqref="O19">
    <cfRule type="cellIs" dxfId="8" priority="9" operator="lessThan">
      <formula>0</formula>
    </cfRule>
  </conditionalFormatting>
  <conditionalFormatting sqref="O18">
    <cfRule type="cellIs" dxfId="7" priority="8" operator="lessThan">
      <formula>0</formula>
    </cfRule>
  </conditionalFormatting>
  <conditionalFormatting sqref="O20 J20 H20">
    <cfRule type="cellIs" dxfId="6" priority="7" operator="lessThan">
      <formula>0</formula>
    </cfRule>
  </conditionalFormatting>
  <conditionalFormatting sqref="H11:H15 J11:J15 O11:O15">
    <cfRule type="cellIs" dxfId="5" priority="6" operator="lessThan">
      <formula>0</formula>
    </cfRule>
  </conditionalFormatting>
  <conditionalFormatting sqref="H16:H17 J16:J17 O16:O17">
    <cfRule type="cellIs" dxfId="4" priority="5" operator="lessThan">
      <formula>0</formula>
    </cfRule>
  </conditionalFormatting>
  <conditionalFormatting sqref="D11:E17 G11:J17 L11:L17 N11:O17">
    <cfRule type="cellIs" dxfId="3" priority="4" operator="equal">
      <formula>0</formula>
    </cfRule>
  </conditionalFormatting>
  <conditionalFormatting sqref="F11:F17">
    <cfRule type="cellIs" dxfId="2" priority="3" operator="equal">
      <formula>0</formula>
    </cfRule>
  </conditionalFormatting>
  <conditionalFormatting sqref="K11:K17">
    <cfRule type="cellIs" dxfId="1" priority="2" operator="equal">
      <formula>0</formula>
    </cfRule>
  </conditionalFormatting>
  <conditionalFormatting sqref="M11:M17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7"/>
  <sheetViews>
    <sheetView showGridLines="0" zoomScale="90" zoomScaleNormal="90" workbookViewId="0"/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36"/>
      <c r="I1"/>
      <c r="O1" s="57">
        <v>44446</v>
      </c>
    </row>
    <row r="2" spans="2:15" ht="14.45" customHeight="1">
      <c r="B2" s="171" t="s">
        <v>20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21"/>
    </row>
    <row r="3" spans="2:15" ht="14.45" customHeight="1">
      <c r="B3" s="172" t="s">
        <v>21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9" t="s">
        <v>37</v>
      </c>
    </row>
    <row r="4" spans="2:15" ht="14.45" customHeight="1">
      <c r="B4" s="193" t="s">
        <v>22</v>
      </c>
      <c r="C4" s="193" t="s">
        <v>1</v>
      </c>
      <c r="D4" s="176" t="s">
        <v>85</v>
      </c>
      <c r="E4" s="167"/>
      <c r="F4" s="167"/>
      <c r="G4" s="167"/>
      <c r="H4" s="177"/>
      <c r="I4" s="167" t="s">
        <v>83</v>
      </c>
      <c r="J4" s="167"/>
      <c r="K4" s="176" t="s">
        <v>86</v>
      </c>
      <c r="L4" s="167"/>
      <c r="M4" s="167"/>
      <c r="N4" s="167"/>
      <c r="O4" s="177"/>
    </row>
    <row r="5" spans="2:15" ht="14.45" customHeight="1">
      <c r="B5" s="194"/>
      <c r="C5" s="194"/>
      <c r="D5" s="173" t="s">
        <v>87</v>
      </c>
      <c r="E5" s="174"/>
      <c r="F5" s="174"/>
      <c r="G5" s="174"/>
      <c r="H5" s="175"/>
      <c r="I5" s="174" t="s">
        <v>84</v>
      </c>
      <c r="J5" s="174"/>
      <c r="K5" s="173" t="s">
        <v>88</v>
      </c>
      <c r="L5" s="174"/>
      <c r="M5" s="174"/>
      <c r="N5" s="174"/>
      <c r="O5" s="175"/>
    </row>
    <row r="6" spans="2:15" ht="14.45" customHeight="1">
      <c r="B6" s="194"/>
      <c r="C6" s="201"/>
      <c r="D6" s="165">
        <v>2021</v>
      </c>
      <c r="E6" s="168"/>
      <c r="F6" s="178">
        <v>2020</v>
      </c>
      <c r="G6" s="178"/>
      <c r="H6" s="195" t="s">
        <v>23</v>
      </c>
      <c r="I6" s="197">
        <v>2021</v>
      </c>
      <c r="J6" s="165" t="s">
        <v>89</v>
      </c>
      <c r="K6" s="165">
        <v>2021</v>
      </c>
      <c r="L6" s="168"/>
      <c r="M6" s="178">
        <v>2020</v>
      </c>
      <c r="N6" s="168"/>
      <c r="O6" s="184" t="s">
        <v>23</v>
      </c>
    </row>
    <row r="7" spans="2:15" ht="14.45" customHeight="1">
      <c r="B7" s="185" t="s">
        <v>22</v>
      </c>
      <c r="C7" s="199" t="s">
        <v>25</v>
      </c>
      <c r="D7" s="169"/>
      <c r="E7" s="170"/>
      <c r="F7" s="179"/>
      <c r="G7" s="179"/>
      <c r="H7" s="196"/>
      <c r="I7" s="198"/>
      <c r="J7" s="166"/>
      <c r="K7" s="169"/>
      <c r="L7" s="170"/>
      <c r="M7" s="179"/>
      <c r="N7" s="170"/>
      <c r="O7" s="184"/>
    </row>
    <row r="8" spans="2:15" ht="14.45" customHeight="1">
      <c r="B8" s="185"/>
      <c r="C8" s="199"/>
      <c r="D8" s="153" t="s">
        <v>26</v>
      </c>
      <c r="E8" s="149" t="s">
        <v>2</v>
      </c>
      <c r="F8" s="152" t="s">
        <v>26</v>
      </c>
      <c r="G8" s="48" t="s">
        <v>2</v>
      </c>
      <c r="H8" s="187" t="s">
        <v>27</v>
      </c>
      <c r="I8" s="49" t="s">
        <v>26</v>
      </c>
      <c r="J8" s="189" t="s">
        <v>90</v>
      </c>
      <c r="K8" s="153" t="s">
        <v>26</v>
      </c>
      <c r="L8" s="47" t="s">
        <v>2</v>
      </c>
      <c r="M8" s="152" t="s">
        <v>26</v>
      </c>
      <c r="N8" s="47" t="s">
        <v>2</v>
      </c>
      <c r="O8" s="191" t="s">
        <v>27</v>
      </c>
    </row>
    <row r="9" spans="2:15" ht="14.45" customHeight="1">
      <c r="B9" s="186"/>
      <c r="C9" s="200"/>
      <c r="D9" s="150" t="s">
        <v>28</v>
      </c>
      <c r="E9" s="151" t="s">
        <v>29</v>
      </c>
      <c r="F9" s="45" t="s">
        <v>28</v>
      </c>
      <c r="G9" s="46" t="s">
        <v>29</v>
      </c>
      <c r="H9" s="188"/>
      <c r="I9" s="50" t="s">
        <v>28</v>
      </c>
      <c r="J9" s="190"/>
      <c r="K9" s="150" t="s">
        <v>28</v>
      </c>
      <c r="L9" s="151" t="s">
        <v>29</v>
      </c>
      <c r="M9" s="45" t="s">
        <v>28</v>
      </c>
      <c r="N9" s="151" t="s">
        <v>29</v>
      </c>
      <c r="O9" s="192"/>
    </row>
    <row r="10" spans="2:15" ht="14.45" customHeight="1">
      <c r="B10" s="66"/>
      <c r="C10" s="59" t="s">
        <v>12</v>
      </c>
      <c r="D10" s="74">
        <v>88</v>
      </c>
      <c r="E10" s="61">
        <v>0.40930232558139534</v>
      </c>
      <c r="F10" s="75">
        <v>73</v>
      </c>
      <c r="G10" s="62">
        <v>0.38219895287958117</v>
      </c>
      <c r="H10" s="63">
        <v>0.20547945205479445</v>
      </c>
      <c r="I10" s="75">
        <v>78</v>
      </c>
      <c r="J10" s="65">
        <v>0.12820512820512819</v>
      </c>
      <c r="K10" s="74">
        <v>675</v>
      </c>
      <c r="L10" s="61">
        <v>0.42775665399239543</v>
      </c>
      <c r="M10" s="75">
        <v>594</v>
      </c>
      <c r="N10" s="62">
        <v>0.4462809917355372</v>
      </c>
      <c r="O10" s="63">
        <v>0.13636363636363646</v>
      </c>
    </row>
    <row r="11" spans="2:15" ht="14.45" customHeight="1">
      <c r="B11" s="66"/>
      <c r="C11" s="67" t="s">
        <v>4</v>
      </c>
      <c r="D11" s="76">
        <v>57</v>
      </c>
      <c r="E11" s="69">
        <v>0.26511627906976742</v>
      </c>
      <c r="F11" s="77">
        <v>47</v>
      </c>
      <c r="G11" s="78">
        <v>0.24607329842931938</v>
      </c>
      <c r="H11" s="70">
        <v>0.2127659574468086</v>
      </c>
      <c r="I11" s="77">
        <v>61</v>
      </c>
      <c r="J11" s="79">
        <v>-6.557377049180324E-2</v>
      </c>
      <c r="K11" s="76">
        <v>332</v>
      </c>
      <c r="L11" s="69">
        <v>0.21039290240811154</v>
      </c>
      <c r="M11" s="77">
        <v>251</v>
      </c>
      <c r="N11" s="78">
        <v>0.18858001502629601</v>
      </c>
      <c r="O11" s="70">
        <v>0.32270916334661348</v>
      </c>
    </row>
    <row r="12" spans="2:15" ht="14.45" customHeight="1">
      <c r="B12" s="66"/>
      <c r="C12" s="67" t="s">
        <v>9</v>
      </c>
      <c r="D12" s="76">
        <v>29</v>
      </c>
      <c r="E12" s="69">
        <v>0.13488372093023257</v>
      </c>
      <c r="F12" s="77">
        <v>31</v>
      </c>
      <c r="G12" s="78">
        <v>0.16230366492146597</v>
      </c>
      <c r="H12" s="70">
        <v>-6.4516129032258118E-2</v>
      </c>
      <c r="I12" s="77">
        <v>36</v>
      </c>
      <c r="J12" s="79">
        <v>-0.19444444444444442</v>
      </c>
      <c r="K12" s="76">
        <v>307</v>
      </c>
      <c r="L12" s="69">
        <v>0.19455006337135614</v>
      </c>
      <c r="M12" s="77">
        <v>256</v>
      </c>
      <c r="N12" s="78">
        <v>0.19233658903080392</v>
      </c>
      <c r="O12" s="70">
        <v>0.19921875</v>
      </c>
    </row>
    <row r="13" spans="2:15" ht="14.45" customHeight="1">
      <c r="B13" s="66"/>
      <c r="C13" s="67" t="s">
        <v>42</v>
      </c>
      <c r="D13" s="76">
        <v>8</v>
      </c>
      <c r="E13" s="69">
        <v>3.7209302325581395E-2</v>
      </c>
      <c r="F13" s="77">
        <v>12</v>
      </c>
      <c r="G13" s="78">
        <v>6.2827225130890049E-2</v>
      </c>
      <c r="H13" s="70">
        <v>-0.33333333333333337</v>
      </c>
      <c r="I13" s="77">
        <v>9</v>
      </c>
      <c r="J13" s="79">
        <v>-0.11111111111111116</v>
      </c>
      <c r="K13" s="76">
        <v>74</v>
      </c>
      <c r="L13" s="69">
        <v>4.6894803548795945E-2</v>
      </c>
      <c r="M13" s="77">
        <v>71</v>
      </c>
      <c r="N13" s="78">
        <v>5.3343350864012019E-2</v>
      </c>
      <c r="O13" s="70">
        <v>4.2253521126760507E-2</v>
      </c>
    </row>
    <row r="14" spans="2:15" ht="14.45" customHeight="1">
      <c r="B14" s="106"/>
      <c r="C14" s="67" t="s">
        <v>3</v>
      </c>
      <c r="D14" s="76">
        <v>3</v>
      </c>
      <c r="E14" s="69">
        <v>1.3953488372093023E-2</v>
      </c>
      <c r="F14" s="77">
        <v>9</v>
      </c>
      <c r="G14" s="78">
        <v>4.712041884816754E-2</v>
      </c>
      <c r="H14" s="70">
        <v>-0.66666666666666674</v>
      </c>
      <c r="I14" s="77">
        <v>7</v>
      </c>
      <c r="J14" s="79">
        <v>-0.5714285714285714</v>
      </c>
      <c r="K14" s="76">
        <v>57</v>
      </c>
      <c r="L14" s="69">
        <v>3.6121673003802278E-2</v>
      </c>
      <c r="M14" s="77">
        <v>88</v>
      </c>
      <c r="N14" s="78">
        <v>6.6115702479338845E-2</v>
      </c>
      <c r="O14" s="70">
        <v>-0.35227272727272729</v>
      </c>
    </row>
    <row r="15" spans="2:15" ht="14.45" customHeight="1">
      <c r="B15" s="66"/>
      <c r="C15" s="67" t="s">
        <v>11</v>
      </c>
      <c r="D15" s="76">
        <v>13</v>
      </c>
      <c r="E15" s="69">
        <v>6.0465116279069767E-2</v>
      </c>
      <c r="F15" s="77">
        <v>9</v>
      </c>
      <c r="G15" s="78">
        <v>4.712041884816754E-2</v>
      </c>
      <c r="H15" s="70">
        <v>0.44444444444444442</v>
      </c>
      <c r="I15" s="77">
        <v>2</v>
      </c>
      <c r="J15" s="79">
        <v>5.5</v>
      </c>
      <c r="K15" s="76">
        <v>36</v>
      </c>
      <c r="L15" s="69">
        <v>2.2813688212927757E-2</v>
      </c>
      <c r="M15" s="77">
        <v>27</v>
      </c>
      <c r="N15" s="78">
        <v>2.02854996243426E-2</v>
      </c>
      <c r="O15" s="70">
        <v>0.33333333333333326</v>
      </c>
    </row>
    <row r="16" spans="2:15" ht="14.45" customHeight="1">
      <c r="B16" s="66"/>
      <c r="C16" s="67" t="s">
        <v>72</v>
      </c>
      <c r="D16" s="76">
        <v>4</v>
      </c>
      <c r="E16" s="69">
        <v>1.8604651162790697E-2</v>
      </c>
      <c r="F16" s="77">
        <v>1</v>
      </c>
      <c r="G16" s="78">
        <v>5.235602094240838E-3</v>
      </c>
      <c r="H16" s="70">
        <v>3</v>
      </c>
      <c r="I16" s="77">
        <v>3</v>
      </c>
      <c r="J16" s="79">
        <v>0.33333333333333326</v>
      </c>
      <c r="K16" s="76">
        <v>19</v>
      </c>
      <c r="L16" s="69">
        <v>1.2040557667934094E-2</v>
      </c>
      <c r="M16" s="77">
        <v>3</v>
      </c>
      <c r="N16" s="78">
        <v>2.2539444027047332E-3</v>
      </c>
      <c r="O16" s="70">
        <v>5.333333333333333</v>
      </c>
    </row>
    <row r="17" spans="2:15" ht="14.45" customHeight="1">
      <c r="B17" s="123"/>
      <c r="C17" s="80" t="s">
        <v>30</v>
      </c>
      <c r="D17" s="81">
        <v>13</v>
      </c>
      <c r="E17" s="82">
        <v>6.0465116279069767E-2</v>
      </c>
      <c r="F17" s="81">
        <v>9</v>
      </c>
      <c r="G17" s="82">
        <v>4.712041884816754E-2</v>
      </c>
      <c r="H17" s="83">
        <v>0.44444444444444442</v>
      </c>
      <c r="I17" s="81">
        <v>14</v>
      </c>
      <c r="J17" s="82">
        <v>6.7632850241545889E-2</v>
      </c>
      <c r="K17" s="81">
        <v>78</v>
      </c>
      <c r="L17" s="82">
        <v>4.9429657794676805E-2</v>
      </c>
      <c r="M17" s="81">
        <v>41</v>
      </c>
      <c r="N17" s="82">
        <v>3.0803906836964687E-2</v>
      </c>
      <c r="O17" s="84">
        <v>0.90243902439024382</v>
      </c>
    </row>
    <row r="18" spans="2:15" ht="14.45" customHeight="1">
      <c r="B18" s="23" t="s">
        <v>5</v>
      </c>
      <c r="C18" s="85" t="s">
        <v>31</v>
      </c>
      <c r="D18" s="86">
        <v>215</v>
      </c>
      <c r="E18" s="15">
        <v>0.99999999999999989</v>
      </c>
      <c r="F18" s="86">
        <v>191</v>
      </c>
      <c r="G18" s="15">
        <v>0.99999999999999989</v>
      </c>
      <c r="H18" s="16">
        <v>0.12565445026178002</v>
      </c>
      <c r="I18" s="86">
        <v>207</v>
      </c>
      <c r="J18" s="17">
        <v>3.8647342995169032E-2</v>
      </c>
      <c r="K18" s="86">
        <v>1578</v>
      </c>
      <c r="L18" s="15">
        <v>1</v>
      </c>
      <c r="M18" s="86">
        <v>1331</v>
      </c>
      <c r="N18" s="17">
        <v>1.0000000000000002</v>
      </c>
      <c r="O18" s="19">
        <v>0.18557475582268967</v>
      </c>
    </row>
    <row r="19" spans="2:15" ht="14.45" customHeight="1">
      <c r="B19" s="66"/>
      <c r="C19" s="59" t="s">
        <v>3</v>
      </c>
      <c r="D19" s="74">
        <v>561</v>
      </c>
      <c r="E19" s="61">
        <v>0.33754512635379064</v>
      </c>
      <c r="F19" s="75">
        <v>207</v>
      </c>
      <c r="G19" s="62">
        <v>0.17380352644836272</v>
      </c>
      <c r="H19" s="63">
        <v>1.7101449275362319</v>
      </c>
      <c r="I19" s="75">
        <v>673</v>
      </c>
      <c r="J19" s="65">
        <v>-0.16641901931649328</v>
      </c>
      <c r="K19" s="74">
        <v>4974</v>
      </c>
      <c r="L19" s="61">
        <v>0.26232793629028006</v>
      </c>
      <c r="M19" s="75">
        <v>2243</v>
      </c>
      <c r="N19" s="62">
        <v>0.22780824700385943</v>
      </c>
      <c r="O19" s="63">
        <v>1.2175657601426662</v>
      </c>
    </row>
    <row r="20" spans="2:15" ht="14.45" customHeight="1">
      <c r="B20" s="66"/>
      <c r="C20" s="67" t="s">
        <v>9</v>
      </c>
      <c r="D20" s="76">
        <v>313</v>
      </c>
      <c r="E20" s="69">
        <v>0.18832731648616124</v>
      </c>
      <c r="F20" s="77">
        <v>306</v>
      </c>
      <c r="G20" s="78">
        <v>0.25692695214105793</v>
      </c>
      <c r="H20" s="70">
        <v>2.2875816993463971E-2</v>
      </c>
      <c r="I20" s="77">
        <v>650</v>
      </c>
      <c r="J20" s="79">
        <v>-0.51846153846153853</v>
      </c>
      <c r="K20" s="76">
        <v>3419</v>
      </c>
      <c r="L20" s="69">
        <v>0.18031749380306947</v>
      </c>
      <c r="M20" s="77">
        <v>1512</v>
      </c>
      <c r="N20" s="78">
        <v>0.15356489945155394</v>
      </c>
      <c r="O20" s="70">
        <v>1.2612433862433861</v>
      </c>
    </row>
    <row r="21" spans="2:15" ht="14.45" customHeight="1">
      <c r="B21" s="66"/>
      <c r="C21" s="67" t="s">
        <v>10</v>
      </c>
      <c r="D21" s="76">
        <v>121</v>
      </c>
      <c r="E21" s="69">
        <v>7.2803850782190135E-2</v>
      </c>
      <c r="F21" s="77">
        <v>179</v>
      </c>
      <c r="G21" s="78">
        <v>0.15029387069689337</v>
      </c>
      <c r="H21" s="70">
        <v>-0.32402234636871508</v>
      </c>
      <c r="I21" s="77">
        <v>223</v>
      </c>
      <c r="J21" s="79">
        <v>-0.45739910313901344</v>
      </c>
      <c r="K21" s="76">
        <v>3102</v>
      </c>
      <c r="L21" s="69">
        <v>0.16359896629924581</v>
      </c>
      <c r="M21" s="77">
        <v>1703</v>
      </c>
      <c r="N21" s="78">
        <v>0.17296364005687589</v>
      </c>
      <c r="O21" s="70">
        <v>0.82149148561362306</v>
      </c>
    </row>
    <row r="22" spans="2:15" ht="14.45" customHeight="1">
      <c r="B22" s="66"/>
      <c r="C22" s="67" t="s">
        <v>8</v>
      </c>
      <c r="D22" s="76">
        <v>225</v>
      </c>
      <c r="E22" s="69">
        <v>0.13537906137184116</v>
      </c>
      <c r="F22" s="77">
        <v>192</v>
      </c>
      <c r="G22" s="78">
        <v>0.16120906801007556</v>
      </c>
      <c r="H22" s="70">
        <v>0.171875</v>
      </c>
      <c r="I22" s="77">
        <v>379</v>
      </c>
      <c r="J22" s="79">
        <v>-0.40633245382585748</v>
      </c>
      <c r="K22" s="76">
        <v>2907</v>
      </c>
      <c r="L22" s="69">
        <v>0.15331469859184643</v>
      </c>
      <c r="M22" s="77">
        <v>1773</v>
      </c>
      <c r="N22" s="78">
        <v>0.18007312614259599</v>
      </c>
      <c r="O22" s="70">
        <v>0.63959390862944154</v>
      </c>
    </row>
    <row r="23" spans="2:15" ht="14.45" customHeight="1">
      <c r="B23" s="106"/>
      <c r="C23" s="67" t="s">
        <v>4</v>
      </c>
      <c r="D23" s="76">
        <v>202</v>
      </c>
      <c r="E23" s="69">
        <v>0.12154031287605295</v>
      </c>
      <c r="F23" s="77">
        <v>180</v>
      </c>
      <c r="G23" s="78">
        <v>0.15113350125944586</v>
      </c>
      <c r="H23" s="70">
        <v>0.12222222222222223</v>
      </c>
      <c r="I23" s="77">
        <v>308</v>
      </c>
      <c r="J23" s="79">
        <v>-0.3441558441558441</v>
      </c>
      <c r="K23" s="76">
        <v>2825</v>
      </c>
      <c r="L23" s="69">
        <v>0.14899003217129897</v>
      </c>
      <c r="M23" s="77">
        <v>1689</v>
      </c>
      <c r="N23" s="78">
        <v>0.17154174283973186</v>
      </c>
      <c r="O23" s="70">
        <v>0.67258732978093549</v>
      </c>
    </row>
    <row r="24" spans="2:15" ht="14.45" customHeight="1">
      <c r="B24" s="66"/>
      <c r="C24" s="67" t="s">
        <v>11</v>
      </c>
      <c r="D24" s="76">
        <v>93</v>
      </c>
      <c r="E24" s="69">
        <v>5.5956678700361008E-2</v>
      </c>
      <c r="F24" s="77">
        <v>56</v>
      </c>
      <c r="G24" s="78">
        <v>4.7019311502938706E-2</v>
      </c>
      <c r="H24" s="70">
        <v>0.66071428571428581</v>
      </c>
      <c r="I24" s="77">
        <v>152</v>
      </c>
      <c r="J24" s="79">
        <v>-0.38815789473684215</v>
      </c>
      <c r="K24" s="76">
        <v>820</v>
      </c>
      <c r="L24" s="69">
        <v>4.3246664205474392E-2</v>
      </c>
      <c r="M24" s="77">
        <v>467</v>
      </c>
      <c r="N24" s="78">
        <v>4.7430428600446883E-2</v>
      </c>
      <c r="O24" s="70">
        <v>0.75588865096359736</v>
      </c>
    </row>
    <row r="25" spans="2:15" ht="14.45" customHeight="1">
      <c r="B25" s="66"/>
      <c r="C25" s="67" t="s">
        <v>12</v>
      </c>
      <c r="D25" s="76">
        <v>128</v>
      </c>
      <c r="E25" s="69">
        <v>7.7015643802647415E-2</v>
      </c>
      <c r="F25" s="77">
        <v>51</v>
      </c>
      <c r="G25" s="78">
        <v>4.2821158690176324E-2</v>
      </c>
      <c r="H25" s="70">
        <v>1.5098039215686274</v>
      </c>
      <c r="I25" s="77">
        <v>52</v>
      </c>
      <c r="J25" s="79">
        <v>1.4615384615384617</v>
      </c>
      <c r="K25" s="76">
        <v>698</v>
      </c>
      <c r="L25" s="69">
        <v>3.6812404409050155E-2</v>
      </c>
      <c r="M25" s="77">
        <v>354</v>
      </c>
      <c r="N25" s="78">
        <v>3.5953686776355881E-2</v>
      </c>
      <c r="O25" s="70">
        <v>0.97175141242937846</v>
      </c>
    </row>
    <row r="26" spans="2:15" ht="14.45" customHeight="1">
      <c r="B26" s="66"/>
      <c r="C26" s="67" t="s">
        <v>66</v>
      </c>
      <c r="D26" s="76">
        <v>15</v>
      </c>
      <c r="E26" s="69">
        <v>9.0252707581227436E-3</v>
      </c>
      <c r="F26" s="77">
        <v>15</v>
      </c>
      <c r="G26" s="78">
        <v>1.2594458438287154E-2</v>
      </c>
      <c r="H26" s="70">
        <v>0</v>
      </c>
      <c r="I26" s="77">
        <v>18</v>
      </c>
      <c r="J26" s="79">
        <v>-0.16666666666666663</v>
      </c>
      <c r="K26" s="76">
        <v>196</v>
      </c>
      <c r="L26" s="69">
        <v>1.0337007541796318E-2</v>
      </c>
      <c r="M26" s="77">
        <v>72</v>
      </c>
      <c r="N26" s="78">
        <v>7.3126142595978062E-3</v>
      </c>
      <c r="O26" s="70">
        <v>1.7222222222222223</v>
      </c>
    </row>
    <row r="27" spans="2:15" ht="14.45" customHeight="1">
      <c r="B27" s="123"/>
      <c r="C27" s="80" t="s">
        <v>30</v>
      </c>
      <c r="D27" s="81">
        <v>4</v>
      </c>
      <c r="E27" s="82">
        <v>2.4067388688327317E-3</v>
      </c>
      <c r="F27" s="81">
        <v>5</v>
      </c>
      <c r="G27" s="87">
        <v>4.1981528127623844E-3</v>
      </c>
      <c r="H27" s="83">
        <v>-0.19999999999999996</v>
      </c>
      <c r="I27" s="81">
        <v>6</v>
      </c>
      <c r="J27" s="88">
        <v>-0.33333333333333337</v>
      </c>
      <c r="K27" s="81">
        <v>20</v>
      </c>
      <c r="L27" s="87">
        <v>1.0547966879384E-3</v>
      </c>
      <c r="M27" s="81">
        <v>33</v>
      </c>
      <c r="N27" s="87">
        <v>3.3516148689823285E-3</v>
      </c>
      <c r="O27" s="84">
        <v>-0.39393939393939392</v>
      </c>
    </row>
    <row r="28" spans="2:15" ht="14.45" customHeight="1">
      <c r="B28" s="22" t="s">
        <v>6</v>
      </c>
      <c r="C28" s="85" t="s">
        <v>31</v>
      </c>
      <c r="D28" s="34">
        <v>1662</v>
      </c>
      <c r="E28" s="15">
        <v>1.0000000000000002</v>
      </c>
      <c r="F28" s="34">
        <v>1191</v>
      </c>
      <c r="G28" s="15">
        <v>0.99999999999999989</v>
      </c>
      <c r="H28" s="16">
        <v>0.39546599496221657</v>
      </c>
      <c r="I28" s="34">
        <v>2461</v>
      </c>
      <c r="J28" s="17">
        <v>-0.32466477041852904</v>
      </c>
      <c r="K28" s="34">
        <v>18961</v>
      </c>
      <c r="L28" s="15">
        <v>1.0000000000000002</v>
      </c>
      <c r="M28" s="34">
        <v>9846</v>
      </c>
      <c r="N28" s="17">
        <v>0.99999999999999989</v>
      </c>
      <c r="O28" s="19">
        <v>0.92575665244769456</v>
      </c>
    </row>
    <row r="29" spans="2:15" ht="14.45" customHeight="1">
      <c r="B29" s="22" t="s">
        <v>53</v>
      </c>
      <c r="C29" s="85" t="s">
        <v>31</v>
      </c>
      <c r="D29" s="86">
        <v>3</v>
      </c>
      <c r="E29" s="15">
        <v>1</v>
      </c>
      <c r="F29" s="86">
        <v>0</v>
      </c>
      <c r="G29" s="15">
        <v>0</v>
      </c>
      <c r="H29" s="16"/>
      <c r="I29" s="86">
        <v>2</v>
      </c>
      <c r="J29" s="17">
        <v>0.5</v>
      </c>
      <c r="K29" s="86">
        <v>28</v>
      </c>
      <c r="L29" s="15">
        <v>0.99999999999999989</v>
      </c>
      <c r="M29" s="86">
        <v>6</v>
      </c>
      <c r="N29" s="17">
        <v>0.99999999999999989</v>
      </c>
      <c r="O29" s="19">
        <v>3.666666666666667</v>
      </c>
    </row>
    <row r="30" spans="2:15" ht="14.45" customHeight="1">
      <c r="B30" s="23"/>
      <c r="C30" s="89" t="s">
        <v>31</v>
      </c>
      <c r="D30" s="35">
        <v>1880</v>
      </c>
      <c r="E30" s="10">
        <v>1</v>
      </c>
      <c r="F30" s="35">
        <v>1382</v>
      </c>
      <c r="G30" s="10">
        <v>1</v>
      </c>
      <c r="H30" s="11">
        <v>0.36034732272069459</v>
      </c>
      <c r="I30" s="35">
        <v>2670</v>
      </c>
      <c r="J30" s="12">
        <v>-0.29588014981273403</v>
      </c>
      <c r="K30" s="35">
        <v>20567</v>
      </c>
      <c r="L30" s="10">
        <v>1</v>
      </c>
      <c r="M30" s="35">
        <v>11183</v>
      </c>
      <c r="N30" s="10">
        <v>1</v>
      </c>
      <c r="O30" s="20">
        <v>0.83913082357149249</v>
      </c>
    </row>
    <row r="31" spans="2:15" ht="14.45" customHeight="1">
      <c r="B31" s="134" t="s">
        <v>74</v>
      </c>
      <c r="C31" s="136"/>
      <c r="D31" s="134"/>
      <c r="E31" s="134"/>
      <c r="F31" s="134"/>
      <c r="G31" s="134"/>
    </row>
    <row r="32" spans="2:15">
      <c r="B32" s="137" t="s">
        <v>75</v>
      </c>
      <c r="C32" s="134"/>
      <c r="D32" s="134"/>
      <c r="E32" s="134"/>
      <c r="F32" s="134"/>
      <c r="G32" s="134"/>
    </row>
    <row r="34" spans="2:15">
      <c r="B34" s="171" t="s">
        <v>40</v>
      </c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21"/>
    </row>
    <row r="35" spans="2:15">
      <c r="B35" s="172" t="s">
        <v>41</v>
      </c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9" t="s">
        <v>37</v>
      </c>
    </row>
    <row r="36" spans="2:15" ht="14.45" customHeight="1">
      <c r="B36" s="193" t="s">
        <v>22</v>
      </c>
      <c r="C36" s="193" t="s">
        <v>1</v>
      </c>
      <c r="D36" s="176" t="s">
        <v>85</v>
      </c>
      <c r="E36" s="167"/>
      <c r="F36" s="167"/>
      <c r="G36" s="167"/>
      <c r="H36" s="177"/>
      <c r="I36" s="167" t="s">
        <v>83</v>
      </c>
      <c r="J36" s="167"/>
      <c r="K36" s="176" t="s">
        <v>86</v>
      </c>
      <c r="L36" s="167"/>
      <c r="M36" s="167"/>
      <c r="N36" s="167"/>
      <c r="O36" s="177"/>
    </row>
    <row r="37" spans="2:15" ht="14.45" customHeight="1">
      <c r="B37" s="194"/>
      <c r="C37" s="194"/>
      <c r="D37" s="173" t="s">
        <v>87</v>
      </c>
      <c r="E37" s="174"/>
      <c r="F37" s="174"/>
      <c r="G37" s="174"/>
      <c r="H37" s="175"/>
      <c r="I37" s="174" t="s">
        <v>84</v>
      </c>
      <c r="J37" s="174"/>
      <c r="K37" s="173" t="s">
        <v>88</v>
      </c>
      <c r="L37" s="174"/>
      <c r="M37" s="174"/>
      <c r="N37" s="174"/>
      <c r="O37" s="175"/>
    </row>
    <row r="38" spans="2:15" ht="14.45" customHeight="1">
      <c r="B38" s="194"/>
      <c r="C38" s="201"/>
      <c r="D38" s="165">
        <v>2021</v>
      </c>
      <c r="E38" s="168"/>
      <c r="F38" s="178">
        <v>2020</v>
      </c>
      <c r="G38" s="178"/>
      <c r="H38" s="195" t="s">
        <v>23</v>
      </c>
      <c r="I38" s="197">
        <v>2021</v>
      </c>
      <c r="J38" s="165" t="s">
        <v>89</v>
      </c>
      <c r="K38" s="165">
        <v>2021</v>
      </c>
      <c r="L38" s="168"/>
      <c r="M38" s="178">
        <v>2020</v>
      </c>
      <c r="N38" s="168"/>
      <c r="O38" s="184" t="s">
        <v>23</v>
      </c>
    </row>
    <row r="39" spans="2:15" ht="18.75" customHeight="1">
      <c r="B39" s="185" t="s">
        <v>22</v>
      </c>
      <c r="C39" s="199" t="s">
        <v>25</v>
      </c>
      <c r="D39" s="169"/>
      <c r="E39" s="170"/>
      <c r="F39" s="179"/>
      <c r="G39" s="179"/>
      <c r="H39" s="196"/>
      <c r="I39" s="198"/>
      <c r="J39" s="166"/>
      <c r="K39" s="169"/>
      <c r="L39" s="170"/>
      <c r="M39" s="179"/>
      <c r="N39" s="170"/>
      <c r="O39" s="184"/>
    </row>
    <row r="40" spans="2:15" ht="14.45" customHeight="1">
      <c r="B40" s="185"/>
      <c r="C40" s="199"/>
      <c r="D40" s="153" t="s">
        <v>26</v>
      </c>
      <c r="E40" s="149" t="s">
        <v>2</v>
      </c>
      <c r="F40" s="152" t="s">
        <v>26</v>
      </c>
      <c r="G40" s="48" t="s">
        <v>2</v>
      </c>
      <c r="H40" s="187" t="s">
        <v>27</v>
      </c>
      <c r="I40" s="49" t="s">
        <v>26</v>
      </c>
      <c r="J40" s="189" t="s">
        <v>90</v>
      </c>
      <c r="K40" s="153" t="s">
        <v>26</v>
      </c>
      <c r="L40" s="47" t="s">
        <v>2</v>
      </c>
      <c r="M40" s="152" t="s">
        <v>26</v>
      </c>
      <c r="N40" s="47" t="s">
        <v>2</v>
      </c>
      <c r="O40" s="191" t="s">
        <v>27</v>
      </c>
    </row>
    <row r="41" spans="2:15" ht="25.5">
      <c r="B41" s="186"/>
      <c r="C41" s="200"/>
      <c r="D41" s="150" t="s">
        <v>28</v>
      </c>
      <c r="E41" s="151" t="s">
        <v>29</v>
      </c>
      <c r="F41" s="45" t="s">
        <v>28</v>
      </c>
      <c r="G41" s="46" t="s">
        <v>29</v>
      </c>
      <c r="H41" s="188"/>
      <c r="I41" s="50" t="s">
        <v>28</v>
      </c>
      <c r="J41" s="190"/>
      <c r="K41" s="150" t="s">
        <v>28</v>
      </c>
      <c r="L41" s="151" t="s">
        <v>29</v>
      </c>
      <c r="M41" s="45" t="s">
        <v>28</v>
      </c>
      <c r="N41" s="151" t="s">
        <v>29</v>
      </c>
      <c r="O41" s="192"/>
    </row>
    <row r="42" spans="2:15">
      <c r="B42" s="66"/>
      <c r="C42" s="59" t="s">
        <v>12</v>
      </c>
      <c r="D42" s="74"/>
      <c r="E42" s="61"/>
      <c r="F42" s="75"/>
      <c r="G42" s="62"/>
      <c r="H42" s="63"/>
      <c r="I42" s="75"/>
      <c r="J42" s="65"/>
      <c r="K42" s="74">
        <v>1</v>
      </c>
      <c r="L42" s="61">
        <v>1</v>
      </c>
      <c r="M42" s="75">
        <v>1</v>
      </c>
      <c r="N42" s="62">
        <v>0.5</v>
      </c>
      <c r="O42" s="63">
        <v>0</v>
      </c>
    </row>
    <row r="43" spans="2:15">
      <c r="B43" s="66"/>
      <c r="C43" s="67" t="s">
        <v>9</v>
      </c>
      <c r="D43" s="76"/>
      <c r="E43" s="69"/>
      <c r="F43" s="77"/>
      <c r="G43" s="78"/>
      <c r="H43" s="70"/>
      <c r="I43" s="77"/>
      <c r="J43" s="79"/>
      <c r="K43" s="76">
        <v>0</v>
      </c>
      <c r="L43" s="69">
        <v>0</v>
      </c>
      <c r="M43" s="77">
        <v>1</v>
      </c>
      <c r="N43" s="78">
        <v>0.5</v>
      </c>
      <c r="O43" s="70">
        <v>-1</v>
      </c>
    </row>
    <row r="44" spans="2:15">
      <c r="B44" s="22" t="s">
        <v>5</v>
      </c>
      <c r="C44" s="85" t="s">
        <v>31</v>
      </c>
      <c r="D44" s="34">
        <v>0</v>
      </c>
      <c r="E44" s="15">
        <v>0</v>
      </c>
      <c r="F44" s="34">
        <v>0</v>
      </c>
      <c r="G44" s="15">
        <v>0</v>
      </c>
      <c r="H44" s="16"/>
      <c r="I44" s="34">
        <v>0</v>
      </c>
      <c r="J44" s="17">
        <v>0</v>
      </c>
      <c r="K44" s="34">
        <v>1</v>
      </c>
      <c r="L44" s="15">
        <v>1</v>
      </c>
      <c r="M44" s="34">
        <v>2</v>
      </c>
      <c r="N44" s="17">
        <v>1</v>
      </c>
      <c r="O44" s="19">
        <v>-0.5</v>
      </c>
    </row>
    <row r="45" spans="2:15">
      <c r="B45" s="66"/>
      <c r="C45" s="59" t="s">
        <v>3</v>
      </c>
      <c r="D45" s="74">
        <v>513</v>
      </c>
      <c r="E45" s="61">
        <v>0.39011406844106467</v>
      </c>
      <c r="F45" s="75">
        <v>167</v>
      </c>
      <c r="G45" s="62">
        <v>0.18473451327433629</v>
      </c>
      <c r="H45" s="63">
        <v>2.0718562874251498</v>
      </c>
      <c r="I45" s="75">
        <v>598</v>
      </c>
      <c r="J45" s="65">
        <v>-0.14214046822742477</v>
      </c>
      <c r="K45" s="74">
        <v>4388</v>
      </c>
      <c r="L45" s="61">
        <v>0.27749320179599063</v>
      </c>
      <c r="M45" s="75">
        <v>1940</v>
      </c>
      <c r="N45" s="62">
        <v>0.25316455696202533</v>
      </c>
      <c r="O45" s="63">
        <v>1.2618556701030927</v>
      </c>
    </row>
    <row r="46" spans="2:15">
      <c r="B46" s="66"/>
      <c r="C46" s="67" t="s">
        <v>9</v>
      </c>
      <c r="D46" s="76">
        <v>252</v>
      </c>
      <c r="E46" s="69">
        <v>0.19163498098859316</v>
      </c>
      <c r="F46" s="77">
        <v>250</v>
      </c>
      <c r="G46" s="78">
        <v>0.27654867256637167</v>
      </c>
      <c r="H46" s="70">
        <v>8.0000000000000071E-3</v>
      </c>
      <c r="I46" s="77">
        <v>563</v>
      </c>
      <c r="J46" s="79">
        <v>-0.55239786856127893</v>
      </c>
      <c r="K46" s="76">
        <v>2861</v>
      </c>
      <c r="L46" s="69">
        <v>0.18092708530955542</v>
      </c>
      <c r="M46" s="77">
        <v>1067</v>
      </c>
      <c r="N46" s="78">
        <v>0.13924050632911392</v>
      </c>
      <c r="O46" s="70">
        <v>1.6813495782567949</v>
      </c>
    </row>
    <row r="47" spans="2:15">
      <c r="B47" s="66"/>
      <c r="C47" s="67" t="s">
        <v>10</v>
      </c>
      <c r="D47" s="76">
        <v>62</v>
      </c>
      <c r="E47" s="69">
        <v>4.714828897338403E-2</v>
      </c>
      <c r="F47" s="77">
        <v>138</v>
      </c>
      <c r="G47" s="78">
        <v>0.15265486725663716</v>
      </c>
      <c r="H47" s="70">
        <v>-0.55072463768115942</v>
      </c>
      <c r="I47" s="77">
        <v>148</v>
      </c>
      <c r="J47" s="79">
        <v>-0.58108108108108114</v>
      </c>
      <c r="K47" s="76">
        <v>2464</v>
      </c>
      <c r="L47" s="69">
        <v>0.15582115980522354</v>
      </c>
      <c r="M47" s="77">
        <v>1339</v>
      </c>
      <c r="N47" s="78">
        <v>0.1747357431815216</v>
      </c>
      <c r="O47" s="70">
        <v>0.84017923823749063</v>
      </c>
    </row>
    <row r="48" spans="2:15">
      <c r="B48" s="66"/>
      <c r="C48" s="67" t="s">
        <v>8</v>
      </c>
      <c r="D48" s="76">
        <v>142</v>
      </c>
      <c r="E48" s="69">
        <v>0.10798479087452471</v>
      </c>
      <c r="F48" s="77">
        <v>129</v>
      </c>
      <c r="G48" s="78">
        <v>0.14269911504424779</v>
      </c>
      <c r="H48" s="70">
        <v>0.10077519379844957</v>
      </c>
      <c r="I48" s="77">
        <v>306</v>
      </c>
      <c r="J48" s="79">
        <v>-0.53594771241830064</v>
      </c>
      <c r="K48" s="76">
        <v>2404</v>
      </c>
      <c r="L48" s="69">
        <v>0.15202681338139507</v>
      </c>
      <c r="M48" s="77">
        <v>1398</v>
      </c>
      <c r="N48" s="78">
        <v>0.18243507764583061</v>
      </c>
      <c r="O48" s="70">
        <v>0.71959942775393415</v>
      </c>
    </row>
    <row r="49" spans="2:15">
      <c r="B49" s="106"/>
      <c r="C49" s="67" t="s">
        <v>4</v>
      </c>
      <c r="D49" s="76">
        <v>155</v>
      </c>
      <c r="E49" s="69">
        <v>0.11787072243346007</v>
      </c>
      <c r="F49" s="77">
        <v>130</v>
      </c>
      <c r="G49" s="78">
        <v>0.14380530973451328</v>
      </c>
      <c r="H49" s="70">
        <v>0.19230769230769229</v>
      </c>
      <c r="I49" s="77">
        <v>243</v>
      </c>
      <c r="J49" s="79">
        <v>-0.36213991769547327</v>
      </c>
      <c r="K49" s="76">
        <v>2257</v>
      </c>
      <c r="L49" s="69">
        <v>0.14273066464301523</v>
      </c>
      <c r="M49" s="77">
        <v>1205</v>
      </c>
      <c r="N49" s="78">
        <v>0.15724911914393841</v>
      </c>
      <c r="O49" s="70">
        <v>0.87302904564315353</v>
      </c>
    </row>
    <row r="50" spans="2:15">
      <c r="B50" s="66"/>
      <c r="C50" s="67" t="s">
        <v>12</v>
      </c>
      <c r="D50" s="76">
        <v>113</v>
      </c>
      <c r="E50" s="69">
        <v>8.593155893536121E-2</v>
      </c>
      <c r="F50" s="77">
        <v>44</v>
      </c>
      <c r="G50" s="78">
        <v>4.8672566371681415E-2</v>
      </c>
      <c r="H50" s="70">
        <v>1.5681818181818183</v>
      </c>
      <c r="I50" s="77">
        <v>44</v>
      </c>
      <c r="J50" s="79">
        <v>1.5681818181818183</v>
      </c>
      <c r="K50" s="76">
        <v>621</v>
      </c>
      <c r="L50" s="69">
        <v>3.927148548662493E-2</v>
      </c>
      <c r="M50" s="77">
        <v>302</v>
      </c>
      <c r="N50" s="78">
        <v>3.9410152681717346E-2</v>
      </c>
      <c r="O50" s="70">
        <v>1.056291390728477</v>
      </c>
    </row>
    <row r="51" spans="2:15">
      <c r="B51" s="66"/>
      <c r="C51" s="67" t="s">
        <v>11</v>
      </c>
      <c r="D51" s="76">
        <v>64</v>
      </c>
      <c r="E51" s="69">
        <v>4.8669201520912544E-2</v>
      </c>
      <c r="F51" s="77">
        <v>31</v>
      </c>
      <c r="G51" s="78">
        <v>3.4292035398230086E-2</v>
      </c>
      <c r="H51" s="70">
        <v>1.064516129032258</v>
      </c>
      <c r="I51" s="77">
        <v>120</v>
      </c>
      <c r="J51" s="79">
        <v>-0.46666666666666667</v>
      </c>
      <c r="K51" s="76">
        <v>620</v>
      </c>
      <c r="L51" s="69">
        <v>3.9208246379561121E-2</v>
      </c>
      <c r="M51" s="77">
        <v>332</v>
      </c>
      <c r="N51" s="78">
        <v>4.3325068511027014E-2</v>
      </c>
      <c r="O51" s="70">
        <v>0.8674698795180722</v>
      </c>
    </row>
    <row r="52" spans="2:15">
      <c r="B52" s="66"/>
      <c r="C52" s="67" t="s">
        <v>66</v>
      </c>
      <c r="D52" s="76">
        <v>14</v>
      </c>
      <c r="E52" s="69">
        <v>1.064638783269962E-2</v>
      </c>
      <c r="F52" s="77">
        <v>15</v>
      </c>
      <c r="G52" s="78">
        <v>1.6592920353982302E-2</v>
      </c>
      <c r="H52" s="70">
        <v>-6.6666666666666652E-2</v>
      </c>
      <c r="I52" s="77">
        <v>18</v>
      </c>
      <c r="J52" s="79">
        <v>-0.22222222222222221</v>
      </c>
      <c r="K52" s="76">
        <v>195</v>
      </c>
      <c r="L52" s="69">
        <v>1.233162587744261E-2</v>
      </c>
      <c r="M52" s="77">
        <v>72</v>
      </c>
      <c r="N52" s="78">
        <v>9.3957979903432076E-3</v>
      </c>
      <c r="O52" s="70">
        <v>1.7083333333333335</v>
      </c>
    </row>
    <row r="53" spans="2:15">
      <c r="B53" s="123"/>
      <c r="C53" s="80" t="s">
        <v>30</v>
      </c>
      <c r="D53" s="81">
        <v>0</v>
      </c>
      <c r="E53" s="82">
        <v>0</v>
      </c>
      <c r="F53" s="81">
        <v>0</v>
      </c>
      <c r="G53" s="87">
        <v>0</v>
      </c>
      <c r="H53" s="83"/>
      <c r="I53" s="81">
        <v>0</v>
      </c>
      <c r="J53" s="88"/>
      <c r="K53" s="81">
        <v>1</v>
      </c>
      <c r="L53" s="87">
        <v>6.3239107063808254E-5</v>
      </c>
      <c r="M53" s="81">
        <v>5</v>
      </c>
      <c r="N53" s="87">
        <v>6.5248597155161169E-4</v>
      </c>
      <c r="O53" s="84">
        <v>-0.8</v>
      </c>
    </row>
    <row r="54" spans="2:15">
      <c r="B54" s="22" t="s">
        <v>6</v>
      </c>
      <c r="C54" s="85" t="s">
        <v>31</v>
      </c>
      <c r="D54" s="34">
        <v>1315</v>
      </c>
      <c r="E54" s="15">
        <v>1</v>
      </c>
      <c r="F54" s="34">
        <v>904</v>
      </c>
      <c r="G54" s="15">
        <v>1</v>
      </c>
      <c r="H54" s="16">
        <v>0.45464601769911495</v>
      </c>
      <c r="I54" s="34">
        <v>2040</v>
      </c>
      <c r="J54" s="17">
        <v>-0.35539215686274506</v>
      </c>
      <c r="K54" s="34">
        <v>15811</v>
      </c>
      <c r="L54" s="15">
        <v>0.99987352178587241</v>
      </c>
      <c r="M54" s="34">
        <v>7660</v>
      </c>
      <c r="N54" s="17">
        <v>0.99960850841706905</v>
      </c>
      <c r="O54" s="19">
        <v>1.0640992167101828</v>
      </c>
    </row>
    <row r="55" spans="2:15">
      <c r="B55" s="22" t="s">
        <v>53</v>
      </c>
      <c r="C55" s="85" t="s">
        <v>31</v>
      </c>
      <c r="D55" s="86">
        <v>0</v>
      </c>
      <c r="E55" s="15">
        <v>1</v>
      </c>
      <c r="F55" s="86">
        <v>0</v>
      </c>
      <c r="G55" s="15">
        <v>1</v>
      </c>
      <c r="H55" s="16"/>
      <c r="I55" s="86">
        <v>1</v>
      </c>
      <c r="J55" s="17">
        <v>-1</v>
      </c>
      <c r="K55" s="86">
        <v>1</v>
      </c>
      <c r="L55" s="15">
        <v>1</v>
      </c>
      <c r="M55" s="86">
        <v>1</v>
      </c>
      <c r="N55" s="15">
        <v>1</v>
      </c>
      <c r="O55" s="19">
        <v>0</v>
      </c>
    </row>
    <row r="56" spans="2:15">
      <c r="B56" s="23"/>
      <c r="C56" s="89" t="s">
        <v>31</v>
      </c>
      <c r="D56" s="35">
        <v>1315</v>
      </c>
      <c r="E56" s="10">
        <v>1</v>
      </c>
      <c r="F56" s="35">
        <v>904</v>
      </c>
      <c r="G56" s="10">
        <v>1</v>
      </c>
      <c r="H56" s="11">
        <v>0.45464601769911495</v>
      </c>
      <c r="I56" s="35">
        <v>2041</v>
      </c>
      <c r="J56" s="12">
        <v>-0.35570798628123468</v>
      </c>
      <c r="K56" s="35">
        <v>15813</v>
      </c>
      <c r="L56" s="10">
        <v>1</v>
      </c>
      <c r="M56" s="35">
        <v>7663</v>
      </c>
      <c r="N56" s="10">
        <v>1</v>
      </c>
      <c r="O56" s="20">
        <v>1.0635521336291269</v>
      </c>
    </row>
    <row r="57" spans="2:15">
      <c r="B57" s="32" t="s">
        <v>44</v>
      </c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2:15"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2:15">
      <c r="B59" s="171" t="s">
        <v>51</v>
      </c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21"/>
    </row>
    <row r="60" spans="2:15">
      <c r="B60" s="172" t="s">
        <v>52</v>
      </c>
      <c r="C60" s="172"/>
      <c r="D60" s="172"/>
      <c r="E60" s="172"/>
      <c r="F60" s="172"/>
      <c r="G60" s="172"/>
      <c r="H60" s="172"/>
      <c r="I60" s="172"/>
      <c r="J60" s="172"/>
      <c r="K60" s="172"/>
      <c r="L60" s="172"/>
      <c r="M60" s="172"/>
      <c r="N60" s="172"/>
      <c r="O60" s="9" t="s">
        <v>37</v>
      </c>
    </row>
    <row r="61" spans="2:15">
      <c r="B61" s="193" t="s">
        <v>22</v>
      </c>
      <c r="C61" s="193" t="s">
        <v>1</v>
      </c>
      <c r="D61" s="176" t="s">
        <v>85</v>
      </c>
      <c r="E61" s="167"/>
      <c r="F61" s="167"/>
      <c r="G61" s="167"/>
      <c r="H61" s="177"/>
      <c r="I61" s="167" t="s">
        <v>83</v>
      </c>
      <c r="J61" s="167"/>
      <c r="K61" s="176" t="s">
        <v>86</v>
      </c>
      <c r="L61" s="167"/>
      <c r="M61" s="167"/>
      <c r="N61" s="167"/>
      <c r="O61" s="177"/>
    </row>
    <row r="62" spans="2:15">
      <c r="B62" s="194"/>
      <c r="C62" s="194"/>
      <c r="D62" s="173" t="s">
        <v>87</v>
      </c>
      <c r="E62" s="174"/>
      <c r="F62" s="174"/>
      <c r="G62" s="174"/>
      <c r="H62" s="175"/>
      <c r="I62" s="174" t="s">
        <v>84</v>
      </c>
      <c r="J62" s="174"/>
      <c r="K62" s="173" t="s">
        <v>88</v>
      </c>
      <c r="L62" s="174"/>
      <c r="M62" s="174"/>
      <c r="N62" s="174"/>
      <c r="O62" s="175"/>
    </row>
    <row r="63" spans="2:15" ht="15" customHeight="1">
      <c r="B63" s="194"/>
      <c r="C63" s="201"/>
      <c r="D63" s="165">
        <v>2021</v>
      </c>
      <c r="E63" s="168"/>
      <c r="F63" s="178">
        <v>2020</v>
      </c>
      <c r="G63" s="178"/>
      <c r="H63" s="195" t="s">
        <v>23</v>
      </c>
      <c r="I63" s="197">
        <v>2021</v>
      </c>
      <c r="J63" s="165" t="s">
        <v>89</v>
      </c>
      <c r="K63" s="165">
        <v>2021</v>
      </c>
      <c r="L63" s="168"/>
      <c r="M63" s="178">
        <v>2020</v>
      </c>
      <c r="N63" s="168"/>
      <c r="O63" s="184" t="s">
        <v>23</v>
      </c>
    </row>
    <row r="64" spans="2:15" ht="14.45" customHeight="1">
      <c r="B64" s="185" t="s">
        <v>22</v>
      </c>
      <c r="C64" s="199" t="s">
        <v>25</v>
      </c>
      <c r="D64" s="169"/>
      <c r="E64" s="170"/>
      <c r="F64" s="179"/>
      <c r="G64" s="179"/>
      <c r="H64" s="196"/>
      <c r="I64" s="198"/>
      <c r="J64" s="166"/>
      <c r="K64" s="169"/>
      <c r="L64" s="170"/>
      <c r="M64" s="179"/>
      <c r="N64" s="170"/>
      <c r="O64" s="184"/>
    </row>
    <row r="65" spans="2:15" ht="15" customHeight="1">
      <c r="B65" s="185"/>
      <c r="C65" s="199"/>
      <c r="D65" s="153" t="s">
        <v>26</v>
      </c>
      <c r="E65" s="149" t="s">
        <v>2</v>
      </c>
      <c r="F65" s="152" t="s">
        <v>26</v>
      </c>
      <c r="G65" s="48" t="s">
        <v>2</v>
      </c>
      <c r="H65" s="187" t="s">
        <v>27</v>
      </c>
      <c r="I65" s="49" t="s">
        <v>26</v>
      </c>
      <c r="J65" s="189" t="s">
        <v>90</v>
      </c>
      <c r="K65" s="153" t="s">
        <v>26</v>
      </c>
      <c r="L65" s="47" t="s">
        <v>2</v>
      </c>
      <c r="M65" s="152" t="s">
        <v>26</v>
      </c>
      <c r="N65" s="47" t="s">
        <v>2</v>
      </c>
      <c r="O65" s="191" t="s">
        <v>27</v>
      </c>
    </row>
    <row r="66" spans="2:15" ht="14.25" customHeight="1">
      <c r="B66" s="186"/>
      <c r="C66" s="200"/>
      <c r="D66" s="150" t="s">
        <v>28</v>
      </c>
      <c r="E66" s="151" t="s">
        <v>29</v>
      </c>
      <c r="F66" s="45" t="s">
        <v>28</v>
      </c>
      <c r="G66" s="46" t="s">
        <v>29</v>
      </c>
      <c r="H66" s="188"/>
      <c r="I66" s="50" t="s">
        <v>28</v>
      </c>
      <c r="J66" s="190"/>
      <c r="K66" s="150" t="s">
        <v>28</v>
      </c>
      <c r="L66" s="151" t="s">
        <v>29</v>
      </c>
      <c r="M66" s="45" t="s">
        <v>28</v>
      </c>
      <c r="N66" s="151" t="s">
        <v>29</v>
      </c>
      <c r="O66" s="192"/>
    </row>
    <row r="67" spans="2:15">
      <c r="B67" s="66"/>
      <c r="C67" s="59" t="s">
        <v>12</v>
      </c>
      <c r="D67" s="74">
        <v>88</v>
      </c>
      <c r="E67" s="61">
        <v>0.40930232558139534</v>
      </c>
      <c r="F67" s="75">
        <v>73</v>
      </c>
      <c r="G67" s="62">
        <v>0.38219895287958117</v>
      </c>
      <c r="H67" s="63">
        <v>0.20547945205479445</v>
      </c>
      <c r="I67" s="74">
        <v>78</v>
      </c>
      <c r="J67" s="65">
        <v>0.12820512820512819</v>
      </c>
      <c r="K67" s="74">
        <v>674</v>
      </c>
      <c r="L67" s="61">
        <v>0.42739378566899178</v>
      </c>
      <c r="M67" s="75">
        <v>593</v>
      </c>
      <c r="N67" s="62">
        <v>0.44620015048908956</v>
      </c>
      <c r="O67" s="63">
        <v>0.13659359190556497</v>
      </c>
    </row>
    <row r="68" spans="2:15">
      <c r="B68" s="66"/>
      <c r="C68" s="67" t="s">
        <v>4</v>
      </c>
      <c r="D68" s="76">
        <v>57</v>
      </c>
      <c r="E68" s="69">
        <v>0.26511627906976742</v>
      </c>
      <c r="F68" s="77">
        <v>47</v>
      </c>
      <c r="G68" s="78">
        <v>0.24607329842931938</v>
      </c>
      <c r="H68" s="70">
        <v>0.2127659574468086</v>
      </c>
      <c r="I68" s="76">
        <v>61</v>
      </c>
      <c r="J68" s="79">
        <v>-6.557377049180324E-2</v>
      </c>
      <c r="K68" s="76">
        <v>332</v>
      </c>
      <c r="L68" s="69">
        <v>0.21052631578947367</v>
      </c>
      <c r="M68" s="77">
        <v>251</v>
      </c>
      <c r="N68" s="78">
        <v>0.18886380737396538</v>
      </c>
      <c r="O68" s="70">
        <v>0.32270916334661348</v>
      </c>
    </row>
    <row r="69" spans="2:15">
      <c r="B69" s="66"/>
      <c r="C69" s="67" t="s">
        <v>9</v>
      </c>
      <c r="D69" s="76">
        <v>29</v>
      </c>
      <c r="E69" s="69">
        <v>0.13488372093023257</v>
      </c>
      <c r="F69" s="77">
        <v>31</v>
      </c>
      <c r="G69" s="78">
        <v>0.16230366492146597</v>
      </c>
      <c r="H69" s="70">
        <v>-6.4516129032258118E-2</v>
      </c>
      <c r="I69" s="77"/>
      <c r="J69" s="79"/>
      <c r="K69" s="76">
        <v>307</v>
      </c>
      <c r="L69" s="69">
        <v>0.1946734305643627</v>
      </c>
      <c r="M69" s="77">
        <v>255</v>
      </c>
      <c r="N69" s="78">
        <v>0.19187358916478556</v>
      </c>
      <c r="O69" s="70">
        <v>0.20392156862745092</v>
      </c>
    </row>
    <row r="70" spans="2:15" ht="14.45" customHeight="1">
      <c r="B70" s="66"/>
      <c r="C70" s="67" t="s">
        <v>42</v>
      </c>
      <c r="D70" s="76">
        <v>8</v>
      </c>
      <c r="E70" s="69">
        <v>3.7209302325581395E-2</v>
      </c>
      <c r="F70" s="77">
        <v>12</v>
      </c>
      <c r="G70" s="78">
        <v>6.2827225130890049E-2</v>
      </c>
      <c r="H70" s="70">
        <v>-0.33333333333333337</v>
      </c>
      <c r="I70" s="77"/>
      <c r="J70" s="79"/>
      <c r="K70" s="76">
        <v>74</v>
      </c>
      <c r="L70" s="69">
        <v>4.6924540266328474E-2</v>
      </c>
      <c r="M70" s="77">
        <v>71</v>
      </c>
      <c r="N70" s="78">
        <v>5.3423626787057941E-2</v>
      </c>
      <c r="O70" s="70">
        <v>4.2253521126760507E-2</v>
      </c>
    </row>
    <row r="71" spans="2:15" ht="14.45" customHeight="1">
      <c r="B71" s="106"/>
      <c r="C71" s="67" t="s">
        <v>3</v>
      </c>
      <c r="D71" s="76">
        <v>3</v>
      </c>
      <c r="E71" s="69">
        <v>1.3953488372093023E-2</v>
      </c>
      <c r="F71" s="77">
        <v>9</v>
      </c>
      <c r="G71" s="78">
        <v>4.712041884816754E-2</v>
      </c>
      <c r="H71" s="70">
        <v>-0.66666666666666674</v>
      </c>
      <c r="I71" s="77">
        <v>7</v>
      </c>
      <c r="J71" s="79">
        <v>-0.5714285714285714</v>
      </c>
      <c r="K71" s="76">
        <v>57</v>
      </c>
      <c r="L71" s="69">
        <v>3.614457831325301E-2</v>
      </c>
      <c r="M71" s="77">
        <v>88</v>
      </c>
      <c r="N71" s="78">
        <v>6.6215199398043642E-2</v>
      </c>
      <c r="O71" s="70">
        <v>-0.35227272727272729</v>
      </c>
    </row>
    <row r="72" spans="2:15" ht="14.45" customHeight="1">
      <c r="B72" s="66"/>
      <c r="C72" s="67" t="s">
        <v>11</v>
      </c>
      <c r="D72" s="76">
        <v>13</v>
      </c>
      <c r="E72" s="69">
        <v>6.0465116279069767E-2</v>
      </c>
      <c r="F72" s="77">
        <v>9</v>
      </c>
      <c r="G72" s="78">
        <v>4.712041884816754E-2</v>
      </c>
      <c r="H72" s="70">
        <v>0.44444444444444442</v>
      </c>
      <c r="I72" s="77">
        <v>2</v>
      </c>
      <c r="J72" s="79">
        <v>5.5</v>
      </c>
      <c r="K72" s="76">
        <v>36</v>
      </c>
      <c r="L72" s="69">
        <v>2.2828154724159798E-2</v>
      </c>
      <c r="M72" s="77">
        <v>27</v>
      </c>
      <c r="N72" s="78">
        <v>2.0316027088036117E-2</v>
      </c>
      <c r="O72" s="70">
        <v>0.33333333333333326</v>
      </c>
    </row>
    <row r="73" spans="2:15" ht="14.45" customHeight="1">
      <c r="B73" s="66"/>
      <c r="C73" s="67" t="s">
        <v>72</v>
      </c>
      <c r="D73" s="76">
        <v>4</v>
      </c>
      <c r="E73" s="69">
        <v>1.8604651162790697E-2</v>
      </c>
      <c r="F73" s="77">
        <v>1</v>
      </c>
      <c r="G73" s="78">
        <v>5.235602094240838E-3</v>
      </c>
      <c r="H73" s="70">
        <v>3</v>
      </c>
      <c r="I73" s="77">
        <v>3</v>
      </c>
      <c r="J73" s="79">
        <v>0.33333333333333326</v>
      </c>
      <c r="K73" s="76">
        <v>19</v>
      </c>
      <c r="L73" s="69">
        <v>1.2048192771084338E-2</v>
      </c>
      <c r="M73" s="77">
        <v>3</v>
      </c>
      <c r="N73" s="78">
        <v>2.257336343115124E-3</v>
      </c>
      <c r="O73" s="70">
        <v>5.333333333333333</v>
      </c>
    </row>
    <row r="74" spans="2:15">
      <c r="B74" s="66"/>
      <c r="C74" s="80" t="s">
        <v>30</v>
      </c>
      <c r="D74" s="81">
        <v>13</v>
      </c>
      <c r="E74" s="82">
        <v>6.0465116279069767E-2</v>
      </c>
      <c r="F74" s="81">
        <v>9</v>
      </c>
      <c r="G74" s="87">
        <v>4.712041884816754E-2</v>
      </c>
      <c r="H74" s="83">
        <v>0.44444444444444442</v>
      </c>
      <c r="I74" s="81">
        <v>11</v>
      </c>
      <c r="J74" s="88">
        <v>0.18181818181818188</v>
      </c>
      <c r="K74" s="81">
        <v>78</v>
      </c>
      <c r="L74" s="87">
        <v>4.946100190234623E-2</v>
      </c>
      <c r="M74" s="81">
        <v>41</v>
      </c>
      <c r="N74" s="87">
        <v>3.0850263355906689E-2</v>
      </c>
      <c r="O74" s="84">
        <v>0.90243902439024382</v>
      </c>
    </row>
    <row r="75" spans="2:15" ht="15" customHeight="1">
      <c r="B75" s="23" t="s">
        <v>5</v>
      </c>
      <c r="C75" s="85" t="s">
        <v>31</v>
      </c>
      <c r="D75" s="34">
        <v>215</v>
      </c>
      <c r="E75" s="15">
        <v>0.99999999999999989</v>
      </c>
      <c r="F75" s="34">
        <v>191</v>
      </c>
      <c r="G75" s="15">
        <v>0.99999999999999989</v>
      </c>
      <c r="H75" s="16">
        <v>0.12565445026178002</v>
      </c>
      <c r="I75" s="34">
        <v>162</v>
      </c>
      <c r="J75" s="17">
        <v>5.5745361196180863</v>
      </c>
      <c r="K75" s="34">
        <v>1577</v>
      </c>
      <c r="L75" s="15">
        <v>1</v>
      </c>
      <c r="M75" s="34">
        <v>1329</v>
      </c>
      <c r="N75" s="17">
        <v>0.99999999999999989</v>
      </c>
      <c r="O75" s="19">
        <v>0.18660647103085037</v>
      </c>
    </row>
    <row r="76" spans="2:15">
      <c r="B76" s="66"/>
      <c r="C76" s="59" t="s">
        <v>10</v>
      </c>
      <c r="D76" s="74">
        <v>59</v>
      </c>
      <c r="E76" s="61">
        <v>0.17002881844380405</v>
      </c>
      <c r="F76" s="75">
        <v>41</v>
      </c>
      <c r="G76" s="62">
        <v>0.14285714285714285</v>
      </c>
      <c r="H76" s="63">
        <v>0.43902439024390238</v>
      </c>
      <c r="I76" s="75">
        <v>75</v>
      </c>
      <c r="J76" s="65">
        <v>-0.21333333333333337</v>
      </c>
      <c r="K76" s="74">
        <v>638</v>
      </c>
      <c r="L76" s="61">
        <v>0.20253968253968255</v>
      </c>
      <c r="M76" s="75">
        <v>364</v>
      </c>
      <c r="N76" s="62">
        <v>0.16651418115279049</v>
      </c>
      <c r="O76" s="63">
        <v>0.75274725274725274</v>
      </c>
    </row>
    <row r="77" spans="2:15" ht="15" customHeight="1">
      <c r="B77" s="66"/>
      <c r="C77" s="67" t="s">
        <v>3</v>
      </c>
      <c r="D77" s="76">
        <v>48</v>
      </c>
      <c r="E77" s="69">
        <v>0.13832853025936601</v>
      </c>
      <c r="F77" s="77">
        <v>40</v>
      </c>
      <c r="G77" s="78">
        <v>0.13937282229965156</v>
      </c>
      <c r="H77" s="70">
        <v>0.19999999999999996</v>
      </c>
      <c r="I77" s="77">
        <v>75</v>
      </c>
      <c r="J77" s="79">
        <v>-0.36</v>
      </c>
      <c r="K77" s="76">
        <v>586</v>
      </c>
      <c r="L77" s="69">
        <v>0.18603174603174602</v>
      </c>
      <c r="M77" s="77">
        <v>303</v>
      </c>
      <c r="N77" s="78">
        <v>0.13860933211344922</v>
      </c>
      <c r="O77" s="70">
        <v>0.93399339933993408</v>
      </c>
    </row>
    <row r="78" spans="2:15">
      <c r="B78" s="66"/>
      <c r="C78" s="67" t="s">
        <v>4</v>
      </c>
      <c r="D78" s="76">
        <v>47</v>
      </c>
      <c r="E78" s="69">
        <v>0.13544668587896252</v>
      </c>
      <c r="F78" s="77">
        <v>50</v>
      </c>
      <c r="G78" s="78">
        <v>0.17421602787456447</v>
      </c>
      <c r="H78" s="70">
        <v>-6.0000000000000053E-2</v>
      </c>
      <c r="I78" s="77">
        <v>65</v>
      </c>
      <c r="J78" s="79">
        <v>-0.27692307692307694</v>
      </c>
      <c r="K78" s="76">
        <v>568</v>
      </c>
      <c r="L78" s="69">
        <v>0.18031746031746032</v>
      </c>
      <c r="M78" s="77">
        <v>484</v>
      </c>
      <c r="N78" s="78">
        <v>0.22140896614821592</v>
      </c>
      <c r="O78" s="70">
        <v>0.17355371900826455</v>
      </c>
    </row>
    <row r="79" spans="2:15" ht="15" customHeight="1">
      <c r="B79" s="66"/>
      <c r="C79" s="67" t="s">
        <v>9</v>
      </c>
      <c r="D79" s="76">
        <v>61</v>
      </c>
      <c r="E79" s="69">
        <v>0.17579250720461095</v>
      </c>
      <c r="F79" s="77">
        <v>56</v>
      </c>
      <c r="G79" s="78">
        <v>0.1951219512195122</v>
      </c>
      <c r="H79" s="70">
        <v>8.9285714285714191E-2</v>
      </c>
      <c r="I79" s="77">
        <v>87</v>
      </c>
      <c r="J79" s="79">
        <v>-0.29885057471264365</v>
      </c>
      <c r="K79" s="76">
        <v>558</v>
      </c>
      <c r="L79" s="69">
        <v>0.17714285714285713</v>
      </c>
      <c r="M79" s="77">
        <v>445</v>
      </c>
      <c r="N79" s="78">
        <v>0.20356816102470265</v>
      </c>
      <c r="O79" s="70">
        <v>0.25393258426966292</v>
      </c>
    </row>
    <row r="80" spans="2:15">
      <c r="B80" s="106"/>
      <c r="C80" s="67" t="s">
        <v>8</v>
      </c>
      <c r="D80" s="76">
        <v>83</v>
      </c>
      <c r="E80" s="69">
        <v>0.23919308357348704</v>
      </c>
      <c r="F80" s="77">
        <v>63</v>
      </c>
      <c r="G80" s="78">
        <v>0.21951219512195122</v>
      </c>
      <c r="H80" s="70">
        <v>0.31746031746031744</v>
      </c>
      <c r="I80" s="77">
        <v>73</v>
      </c>
      <c r="J80" s="79">
        <v>0.13698630136986312</v>
      </c>
      <c r="K80" s="76">
        <v>503</v>
      </c>
      <c r="L80" s="69">
        <v>0.15968253968253968</v>
      </c>
      <c r="M80" s="77">
        <v>375</v>
      </c>
      <c r="N80" s="78">
        <v>0.17154620311070448</v>
      </c>
      <c r="O80" s="70">
        <v>0.34133333333333327</v>
      </c>
    </row>
    <row r="81" spans="2:15" ht="15" customHeight="1">
      <c r="B81" s="66"/>
      <c r="C81" s="67" t="s">
        <v>11</v>
      </c>
      <c r="D81" s="76">
        <v>29</v>
      </c>
      <c r="E81" s="69">
        <v>8.3573487031700283E-2</v>
      </c>
      <c r="F81" s="77">
        <v>25</v>
      </c>
      <c r="G81" s="78">
        <v>8.7108013937282236E-2</v>
      </c>
      <c r="H81" s="70">
        <v>0.15999999999999992</v>
      </c>
      <c r="I81" s="77">
        <v>32</v>
      </c>
      <c r="J81" s="79">
        <v>-9.375E-2</v>
      </c>
      <c r="K81" s="76">
        <v>200</v>
      </c>
      <c r="L81" s="69">
        <v>6.3492063492063489E-2</v>
      </c>
      <c r="M81" s="77">
        <v>135</v>
      </c>
      <c r="N81" s="78">
        <v>6.1756633119853611E-2</v>
      </c>
      <c r="O81" s="70">
        <v>0.4814814814814814</v>
      </c>
    </row>
    <row r="82" spans="2:15" ht="15" customHeight="1">
      <c r="B82" s="66"/>
      <c r="C82" s="67" t="s">
        <v>12</v>
      </c>
      <c r="D82" s="76">
        <v>15</v>
      </c>
      <c r="E82" s="69">
        <v>4.3227665706051875E-2</v>
      </c>
      <c r="F82" s="77">
        <v>7</v>
      </c>
      <c r="G82" s="78">
        <v>2.4390243902439025E-2</v>
      </c>
      <c r="H82" s="70">
        <v>1.1428571428571428</v>
      </c>
      <c r="I82" s="77">
        <v>8</v>
      </c>
      <c r="J82" s="79">
        <v>0.875</v>
      </c>
      <c r="K82" s="76">
        <v>77</v>
      </c>
      <c r="L82" s="69">
        <v>2.4444444444444446E-2</v>
      </c>
      <c r="M82" s="77">
        <v>52</v>
      </c>
      <c r="N82" s="78">
        <v>2.3787740164684355E-2</v>
      </c>
      <c r="O82" s="70">
        <v>0.48076923076923084</v>
      </c>
    </row>
    <row r="83" spans="2:15" ht="15" customHeight="1">
      <c r="B83" s="123"/>
      <c r="C83" s="80" t="s">
        <v>30</v>
      </c>
      <c r="D83" s="81">
        <v>5</v>
      </c>
      <c r="E83" s="82">
        <v>1.4409221902017291E-2</v>
      </c>
      <c r="F83" s="81">
        <v>5</v>
      </c>
      <c r="G83" s="87">
        <v>1.7421602787456445E-2</v>
      </c>
      <c r="H83" s="83">
        <v>0</v>
      </c>
      <c r="I83" s="81">
        <v>6</v>
      </c>
      <c r="J83" s="88">
        <v>-0.16666666666666663</v>
      </c>
      <c r="K83" s="81">
        <v>20</v>
      </c>
      <c r="L83" s="87">
        <v>6.3492063492063492E-3</v>
      </c>
      <c r="M83" s="81">
        <v>28</v>
      </c>
      <c r="N83" s="87">
        <v>1.2808783165599268E-2</v>
      </c>
      <c r="O83" s="84">
        <v>-0.2857142857142857</v>
      </c>
    </row>
    <row r="84" spans="2:15" ht="15" customHeight="1">
      <c r="B84" s="22" t="s">
        <v>6</v>
      </c>
      <c r="C84" s="85" t="s">
        <v>31</v>
      </c>
      <c r="D84" s="34">
        <v>347</v>
      </c>
      <c r="E84" s="15">
        <v>1</v>
      </c>
      <c r="F84" s="34">
        <v>287</v>
      </c>
      <c r="G84" s="15">
        <v>1</v>
      </c>
      <c r="H84" s="16">
        <v>0.20905923344947741</v>
      </c>
      <c r="I84" s="34">
        <v>421</v>
      </c>
      <c r="J84" s="17">
        <v>-0.17577197149643708</v>
      </c>
      <c r="K84" s="34">
        <v>3150</v>
      </c>
      <c r="L84" s="15">
        <v>1</v>
      </c>
      <c r="M84" s="34">
        <v>2186</v>
      </c>
      <c r="N84" s="17">
        <v>1</v>
      </c>
      <c r="O84" s="19">
        <v>0.44098810612991768</v>
      </c>
    </row>
    <row r="85" spans="2:15">
      <c r="B85" s="22" t="s">
        <v>53</v>
      </c>
      <c r="C85" s="85" t="s">
        <v>31</v>
      </c>
      <c r="D85" s="86">
        <v>3</v>
      </c>
      <c r="E85" s="15">
        <v>1</v>
      </c>
      <c r="F85" s="86">
        <v>0</v>
      </c>
      <c r="G85" s="15">
        <v>1</v>
      </c>
      <c r="H85" s="16"/>
      <c r="I85" s="86">
        <v>1</v>
      </c>
      <c r="J85" s="17">
        <v>2</v>
      </c>
      <c r="K85" s="86">
        <v>27</v>
      </c>
      <c r="L85" s="15">
        <v>1</v>
      </c>
      <c r="M85" s="86">
        <v>5</v>
      </c>
      <c r="N85" s="15">
        <v>1</v>
      </c>
      <c r="O85" s="19">
        <v>4.4000000000000004</v>
      </c>
    </row>
    <row r="86" spans="2:15" ht="15" customHeight="1">
      <c r="B86" s="23"/>
      <c r="C86" s="89" t="s">
        <v>31</v>
      </c>
      <c r="D86" s="35">
        <v>565</v>
      </c>
      <c r="E86" s="10">
        <v>1</v>
      </c>
      <c r="F86" s="35">
        <v>478</v>
      </c>
      <c r="G86" s="10">
        <v>1</v>
      </c>
      <c r="H86" s="11">
        <v>0.18200836820083688</v>
      </c>
      <c r="I86" s="35">
        <v>629</v>
      </c>
      <c r="J86" s="12">
        <v>-0.10174880763116056</v>
      </c>
      <c r="K86" s="35">
        <v>4754</v>
      </c>
      <c r="L86" s="10">
        <v>1</v>
      </c>
      <c r="M86" s="35">
        <v>3520</v>
      </c>
      <c r="N86" s="10">
        <v>1</v>
      </c>
      <c r="O86" s="20">
        <v>0.35056818181818183</v>
      </c>
    </row>
    <row r="87" spans="2:15">
      <c r="B87" s="32" t="s">
        <v>44</v>
      </c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</row>
  </sheetData>
  <mergeCells count="69"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  <mergeCell ref="H38:H39"/>
    <mergeCell ref="I38:I39"/>
    <mergeCell ref="J38:J39"/>
    <mergeCell ref="K38:L39"/>
    <mergeCell ref="M38:N3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62:O62"/>
    <mergeCell ref="D63:E64"/>
    <mergeCell ref="I6:I7"/>
    <mergeCell ref="J6:J7"/>
    <mergeCell ref="K6:L7"/>
    <mergeCell ref="K63:L64"/>
    <mergeCell ref="M63:N64"/>
    <mergeCell ref="B60:N60"/>
    <mergeCell ref="B61:B63"/>
    <mergeCell ref="C61:C63"/>
    <mergeCell ref="D61:H61"/>
    <mergeCell ref="I61:J61"/>
    <mergeCell ref="K61:O61"/>
    <mergeCell ref="D62:H62"/>
    <mergeCell ref="I62:J62"/>
    <mergeCell ref="B59:N59"/>
    <mergeCell ref="K5:O5"/>
    <mergeCell ref="D5:H5"/>
    <mergeCell ref="I5:J5"/>
    <mergeCell ref="B34:N34"/>
    <mergeCell ref="B35:N35"/>
    <mergeCell ref="F6:G7"/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</mergeCells>
  <phoneticPr fontId="7" type="noConversion"/>
  <conditionalFormatting sqref="H24:H29 J24:J29 O24:O29 H15:H18 O15:O18">
    <cfRule type="cellIs" dxfId="129" priority="43" operator="lessThan">
      <formula>0</formula>
    </cfRule>
  </conditionalFormatting>
  <conditionalFormatting sqref="H10:H14 J10:J14 O10:O14">
    <cfRule type="cellIs" dxfId="128" priority="42" operator="lessThan">
      <formula>0</formula>
    </cfRule>
  </conditionalFormatting>
  <conditionalFormatting sqref="J18 J15:J16">
    <cfRule type="cellIs" dxfId="127" priority="41" operator="lessThan">
      <formula>0</formula>
    </cfRule>
  </conditionalFormatting>
  <conditionalFormatting sqref="D19:O26 D10:O16">
    <cfRule type="cellIs" dxfId="126" priority="40" operator="equal">
      <formula>0</formula>
    </cfRule>
  </conditionalFormatting>
  <conditionalFormatting sqref="H27:H28 O27:O28 H17:H18 O17:O18">
    <cfRule type="cellIs" dxfId="125" priority="39" operator="lessThan">
      <formula>0</formula>
    </cfRule>
  </conditionalFormatting>
  <conditionalFormatting sqref="H19:H23 J19:J23 O19:O23">
    <cfRule type="cellIs" dxfId="124" priority="38" operator="lessThan">
      <formula>0</formula>
    </cfRule>
  </conditionalFormatting>
  <conditionalFormatting sqref="H30 O30">
    <cfRule type="cellIs" dxfId="123" priority="37" operator="lessThan">
      <formula>0</formula>
    </cfRule>
  </conditionalFormatting>
  <conditionalFormatting sqref="H30 O30 J30">
    <cfRule type="cellIs" dxfId="122" priority="36" operator="lessThan">
      <formula>0</formula>
    </cfRule>
  </conditionalFormatting>
  <conditionalFormatting sqref="H50:H53 J50:J53 O50:O53">
    <cfRule type="cellIs" dxfId="121" priority="35" operator="lessThan">
      <formula>0</formula>
    </cfRule>
  </conditionalFormatting>
  <conditionalFormatting sqref="H53 O53">
    <cfRule type="cellIs" dxfId="120" priority="34" operator="lessThan">
      <formula>0</formula>
    </cfRule>
  </conditionalFormatting>
  <conditionalFormatting sqref="H45:H49 J45:J49 O45:O49">
    <cfRule type="cellIs" dxfId="119" priority="32" operator="lessThan">
      <formula>0</formula>
    </cfRule>
  </conditionalFormatting>
  <conditionalFormatting sqref="D45:O52">
    <cfRule type="cellIs" dxfId="118" priority="31" operator="equal">
      <formula>0</formula>
    </cfRule>
  </conditionalFormatting>
  <conditionalFormatting sqref="H55 J55 O55">
    <cfRule type="cellIs" dxfId="117" priority="30" operator="lessThan">
      <formula>0</formula>
    </cfRule>
  </conditionalFormatting>
  <conditionalFormatting sqref="H54 J54 O54">
    <cfRule type="cellIs" dxfId="116" priority="29" operator="lessThan">
      <formula>0</formula>
    </cfRule>
  </conditionalFormatting>
  <conditionalFormatting sqref="H54 O54">
    <cfRule type="cellIs" dxfId="115" priority="28" operator="lessThan">
      <formula>0</formula>
    </cfRule>
  </conditionalFormatting>
  <conditionalFormatting sqref="H56 O56">
    <cfRule type="cellIs" dxfId="114" priority="27" operator="lessThan">
      <formula>0</formula>
    </cfRule>
  </conditionalFormatting>
  <conditionalFormatting sqref="H56 O56 J56">
    <cfRule type="cellIs" dxfId="113" priority="26" operator="lessThan">
      <formula>0</formula>
    </cfRule>
  </conditionalFormatting>
  <conditionalFormatting sqref="H67:H71 J67:J71 O67:O71">
    <cfRule type="cellIs" dxfId="112" priority="25" operator="lessThan">
      <formula>0</formula>
    </cfRule>
  </conditionalFormatting>
  <conditionalFormatting sqref="J72:J73 O72:O73 H72:H73">
    <cfRule type="cellIs" dxfId="111" priority="24" operator="lessThan">
      <formula>0</formula>
    </cfRule>
  </conditionalFormatting>
  <conditionalFormatting sqref="D76:O82 D67:O73">
    <cfRule type="cellIs" dxfId="110" priority="23" operator="equal">
      <formula>0</formula>
    </cfRule>
  </conditionalFormatting>
  <conditionalFormatting sqref="H81:H83 J81:J83 O81:O83">
    <cfRule type="cellIs" dxfId="109" priority="22" operator="lessThan">
      <formula>0</formula>
    </cfRule>
  </conditionalFormatting>
  <conditionalFormatting sqref="H76:H80 J76:J80 O76:O80">
    <cfRule type="cellIs" dxfId="108" priority="21" operator="lessThan">
      <formula>0</formula>
    </cfRule>
  </conditionalFormatting>
  <conditionalFormatting sqref="H74 O74">
    <cfRule type="cellIs" dxfId="107" priority="20" operator="lessThan">
      <formula>0</formula>
    </cfRule>
  </conditionalFormatting>
  <conditionalFormatting sqref="H74 J74 O74">
    <cfRule type="cellIs" dxfId="106" priority="19" operator="lessThan">
      <formula>0</formula>
    </cfRule>
  </conditionalFormatting>
  <conditionalFormatting sqref="H83 O83">
    <cfRule type="cellIs" dxfId="105" priority="16" operator="lessThan">
      <formula>0</formula>
    </cfRule>
  </conditionalFormatting>
  <conditionalFormatting sqref="H85 J85 O85">
    <cfRule type="cellIs" dxfId="104" priority="15" operator="lessThan">
      <formula>0</formula>
    </cfRule>
  </conditionalFormatting>
  <conditionalFormatting sqref="H84 J84 O84">
    <cfRule type="cellIs" dxfId="103" priority="14" operator="lessThan">
      <formula>0</formula>
    </cfRule>
  </conditionalFormatting>
  <conditionalFormatting sqref="H84 O84">
    <cfRule type="cellIs" dxfId="102" priority="13" operator="lessThan">
      <formula>0</formula>
    </cfRule>
  </conditionalFormatting>
  <conditionalFormatting sqref="H86 O86">
    <cfRule type="cellIs" dxfId="101" priority="12" operator="lessThan">
      <formula>0</formula>
    </cfRule>
  </conditionalFormatting>
  <conditionalFormatting sqref="H86 O86 J86">
    <cfRule type="cellIs" dxfId="100" priority="11" operator="lessThan">
      <formula>0</formula>
    </cfRule>
  </conditionalFormatting>
  <conditionalFormatting sqref="H75 J75 O75">
    <cfRule type="cellIs" dxfId="99" priority="8" operator="lessThan">
      <formula>0</formula>
    </cfRule>
  </conditionalFormatting>
  <conditionalFormatting sqref="H75 O75">
    <cfRule type="cellIs" dxfId="98" priority="7" operator="lessThan">
      <formula>0</formula>
    </cfRule>
  </conditionalFormatting>
  <conditionalFormatting sqref="H44 J44 O44">
    <cfRule type="cellIs" dxfId="97" priority="4" operator="lessThan">
      <formula>0</formula>
    </cfRule>
  </conditionalFormatting>
  <conditionalFormatting sqref="H44 O44">
    <cfRule type="cellIs" dxfId="96" priority="3" operator="lessThan">
      <formula>0</formula>
    </cfRule>
  </conditionalFormatting>
  <conditionalFormatting sqref="H42:H43 J42:J43 O42:O43">
    <cfRule type="cellIs" dxfId="95" priority="2" operator="lessThan">
      <formula>0</formula>
    </cfRule>
  </conditionalFormatting>
  <conditionalFormatting sqref="D42:O43">
    <cfRule type="cellIs" dxfId="94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6"/>
  <sheetViews>
    <sheetView showGridLines="0" zoomScale="90" zoomScaleNormal="90" workbookViewId="0"/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36"/>
      <c r="I1"/>
      <c r="O1" s="57">
        <v>44446</v>
      </c>
    </row>
    <row r="2" spans="2:15">
      <c r="B2" s="171" t="s">
        <v>20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21"/>
    </row>
    <row r="3" spans="2:15">
      <c r="B3" s="172" t="s">
        <v>21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33" t="s">
        <v>37</v>
      </c>
    </row>
    <row r="4" spans="2:15" ht="14.45" customHeight="1">
      <c r="B4" s="193" t="s">
        <v>22</v>
      </c>
      <c r="C4" s="193" t="s">
        <v>1</v>
      </c>
      <c r="D4" s="176" t="s">
        <v>85</v>
      </c>
      <c r="E4" s="167"/>
      <c r="F4" s="167"/>
      <c r="G4" s="167"/>
      <c r="H4" s="177"/>
      <c r="I4" s="167" t="s">
        <v>83</v>
      </c>
      <c r="J4" s="167"/>
      <c r="K4" s="176" t="s">
        <v>86</v>
      </c>
      <c r="L4" s="167"/>
      <c r="M4" s="167"/>
      <c r="N4" s="167"/>
      <c r="O4" s="177"/>
    </row>
    <row r="5" spans="2:15" ht="14.45" customHeight="1">
      <c r="B5" s="194"/>
      <c r="C5" s="194"/>
      <c r="D5" s="173" t="s">
        <v>87</v>
      </c>
      <c r="E5" s="174"/>
      <c r="F5" s="174"/>
      <c r="G5" s="174"/>
      <c r="H5" s="175"/>
      <c r="I5" s="174" t="s">
        <v>84</v>
      </c>
      <c r="J5" s="174"/>
      <c r="K5" s="173" t="s">
        <v>88</v>
      </c>
      <c r="L5" s="174"/>
      <c r="M5" s="174"/>
      <c r="N5" s="174"/>
      <c r="O5" s="175"/>
    </row>
    <row r="6" spans="2:15" ht="14.45" customHeight="1">
      <c r="B6" s="194"/>
      <c r="C6" s="201"/>
      <c r="D6" s="165">
        <v>2021</v>
      </c>
      <c r="E6" s="168"/>
      <c r="F6" s="178">
        <v>2020</v>
      </c>
      <c r="G6" s="178"/>
      <c r="H6" s="195" t="s">
        <v>23</v>
      </c>
      <c r="I6" s="197">
        <v>2021</v>
      </c>
      <c r="J6" s="165" t="s">
        <v>89</v>
      </c>
      <c r="K6" s="165">
        <v>2021</v>
      </c>
      <c r="L6" s="168"/>
      <c r="M6" s="178">
        <v>2020</v>
      </c>
      <c r="N6" s="168"/>
      <c r="O6" s="184" t="s">
        <v>23</v>
      </c>
    </row>
    <row r="7" spans="2:15" ht="15" customHeight="1">
      <c r="B7" s="185" t="s">
        <v>22</v>
      </c>
      <c r="C7" s="199" t="s">
        <v>25</v>
      </c>
      <c r="D7" s="169"/>
      <c r="E7" s="170"/>
      <c r="F7" s="179"/>
      <c r="G7" s="179"/>
      <c r="H7" s="196"/>
      <c r="I7" s="198"/>
      <c r="J7" s="166"/>
      <c r="K7" s="169"/>
      <c r="L7" s="170"/>
      <c r="M7" s="179"/>
      <c r="N7" s="170"/>
      <c r="O7" s="184"/>
    </row>
    <row r="8" spans="2:15" ht="15" customHeight="1">
      <c r="B8" s="185"/>
      <c r="C8" s="199"/>
      <c r="D8" s="153" t="s">
        <v>26</v>
      </c>
      <c r="E8" s="149" t="s">
        <v>2</v>
      </c>
      <c r="F8" s="152" t="s">
        <v>26</v>
      </c>
      <c r="G8" s="48" t="s">
        <v>2</v>
      </c>
      <c r="H8" s="187" t="s">
        <v>27</v>
      </c>
      <c r="I8" s="49" t="s">
        <v>26</v>
      </c>
      <c r="J8" s="189" t="s">
        <v>90</v>
      </c>
      <c r="K8" s="153" t="s">
        <v>26</v>
      </c>
      <c r="L8" s="47" t="s">
        <v>2</v>
      </c>
      <c r="M8" s="152" t="s">
        <v>26</v>
      </c>
      <c r="N8" s="47" t="s">
        <v>2</v>
      </c>
      <c r="O8" s="191" t="s">
        <v>27</v>
      </c>
    </row>
    <row r="9" spans="2:15" ht="15" customHeight="1">
      <c r="B9" s="186"/>
      <c r="C9" s="200"/>
      <c r="D9" s="150" t="s">
        <v>28</v>
      </c>
      <c r="E9" s="151" t="s">
        <v>29</v>
      </c>
      <c r="F9" s="45" t="s">
        <v>28</v>
      </c>
      <c r="G9" s="46" t="s">
        <v>29</v>
      </c>
      <c r="H9" s="188"/>
      <c r="I9" s="50" t="s">
        <v>28</v>
      </c>
      <c r="J9" s="190"/>
      <c r="K9" s="150" t="s">
        <v>28</v>
      </c>
      <c r="L9" s="151" t="s">
        <v>29</v>
      </c>
      <c r="M9" s="45" t="s">
        <v>28</v>
      </c>
      <c r="N9" s="151" t="s">
        <v>29</v>
      </c>
      <c r="O9" s="192"/>
    </row>
    <row r="10" spans="2:15">
      <c r="B10" s="66"/>
      <c r="C10" s="59" t="s">
        <v>9</v>
      </c>
      <c r="D10" s="74">
        <v>15</v>
      </c>
      <c r="E10" s="61">
        <v>0.46875</v>
      </c>
      <c r="F10" s="75">
        <v>14</v>
      </c>
      <c r="G10" s="62">
        <v>0.53846153846153844</v>
      </c>
      <c r="H10" s="63">
        <v>7.1428571428571397E-2</v>
      </c>
      <c r="I10" s="75">
        <v>32</v>
      </c>
      <c r="J10" s="65">
        <v>-0.53125</v>
      </c>
      <c r="K10" s="74">
        <v>173</v>
      </c>
      <c r="L10" s="61">
        <v>0.57095709570957098</v>
      </c>
      <c r="M10" s="75">
        <v>126</v>
      </c>
      <c r="N10" s="62">
        <v>0.58878504672897192</v>
      </c>
      <c r="O10" s="63">
        <v>0.37301587301587302</v>
      </c>
    </row>
    <row r="11" spans="2:15">
      <c r="B11" s="66"/>
      <c r="C11" s="67" t="s">
        <v>12</v>
      </c>
      <c r="D11" s="76">
        <v>2</v>
      </c>
      <c r="E11" s="69">
        <v>6.25E-2</v>
      </c>
      <c r="F11" s="77">
        <v>4</v>
      </c>
      <c r="G11" s="78">
        <v>0.15384615384615385</v>
      </c>
      <c r="H11" s="70">
        <v>-0.5</v>
      </c>
      <c r="I11" s="77">
        <v>6</v>
      </c>
      <c r="J11" s="79">
        <v>-0.66666666666666674</v>
      </c>
      <c r="K11" s="76">
        <v>42</v>
      </c>
      <c r="L11" s="69">
        <v>0.13861386138613863</v>
      </c>
      <c r="M11" s="77">
        <v>46</v>
      </c>
      <c r="N11" s="78">
        <v>0.21495327102803738</v>
      </c>
      <c r="O11" s="70">
        <v>-8.6956521739130488E-2</v>
      </c>
    </row>
    <row r="12" spans="2:15">
      <c r="B12" s="66"/>
      <c r="C12" s="67" t="s">
        <v>72</v>
      </c>
      <c r="D12" s="76">
        <v>4</v>
      </c>
      <c r="E12" s="69">
        <v>0.125</v>
      </c>
      <c r="F12" s="77">
        <v>1</v>
      </c>
      <c r="G12" s="78">
        <v>3.8461538461538464E-2</v>
      </c>
      <c r="H12" s="70">
        <v>3</v>
      </c>
      <c r="I12" s="77">
        <v>3</v>
      </c>
      <c r="J12" s="79">
        <v>0.33333333333333326</v>
      </c>
      <c r="K12" s="76">
        <v>17</v>
      </c>
      <c r="L12" s="69">
        <v>5.6105610561056105E-2</v>
      </c>
      <c r="M12" s="77">
        <v>3</v>
      </c>
      <c r="N12" s="78">
        <v>1.4018691588785047E-2</v>
      </c>
      <c r="O12" s="70">
        <v>4.666666666666667</v>
      </c>
    </row>
    <row r="13" spans="2:15">
      <c r="B13" s="66"/>
      <c r="C13" s="67" t="s">
        <v>17</v>
      </c>
      <c r="D13" s="76">
        <v>2</v>
      </c>
      <c r="E13" s="69">
        <v>6.25E-2</v>
      </c>
      <c r="F13" s="77">
        <v>2</v>
      </c>
      <c r="G13" s="78">
        <v>7.6923076923076927E-2</v>
      </c>
      <c r="H13" s="70">
        <v>0</v>
      </c>
      <c r="I13" s="77">
        <v>1</v>
      </c>
      <c r="J13" s="79">
        <v>1</v>
      </c>
      <c r="K13" s="76">
        <v>14</v>
      </c>
      <c r="L13" s="69">
        <v>4.6204620462046202E-2</v>
      </c>
      <c r="M13" s="77">
        <v>9</v>
      </c>
      <c r="N13" s="78">
        <v>4.2056074766355138E-2</v>
      </c>
      <c r="O13" s="70">
        <v>0.55555555555555558</v>
      </c>
    </row>
    <row r="14" spans="2:15">
      <c r="B14" s="106"/>
      <c r="C14" s="67" t="s">
        <v>4</v>
      </c>
      <c r="D14" s="76">
        <v>0</v>
      </c>
      <c r="E14" s="69">
        <v>0</v>
      </c>
      <c r="F14" s="77">
        <v>2</v>
      </c>
      <c r="G14" s="78">
        <v>7.6923076923076927E-2</v>
      </c>
      <c r="H14" s="70">
        <v>-1</v>
      </c>
      <c r="I14" s="77">
        <v>3</v>
      </c>
      <c r="J14" s="79">
        <v>-1</v>
      </c>
      <c r="K14" s="76">
        <v>10</v>
      </c>
      <c r="L14" s="69">
        <v>3.3003300330033E-2</v>
      </c>
      <c r="M14" s="77">
        <v>9</v>
      </c>
      <c r="N14" s="78">
        <v>4.2056074766355138E-2</v>
      </c>
      <c r="O14" s="70">
        <v>0.11111111111111116</v>
      </c>
    </row>
    <row r="15" spans="2:15">
      <c r="B15" s="66"/>
      <c r="C15" s="67" t="s">
        <v>11</v>
      </c>
      <c r="D15" s="76">
        <v>2</v>
      </c>
      <c r="E15" s="69">
        <v>6.25E-2</v>
      </c>
      <c r="F15" s="77">
        <v>1</v>
      </c>
      <c r="G15" s="78">
        <v>3.8461538461538464E-2</v>
      </c>
      <c r="H15" s="70">
        <v>1</v>
      </c>
      <c r="I15" s="77">
        <v>1</v>
      </c>
      <c r="J15" s="79">
        <v>1</v>
      </c>
      <c r="K15" s="76">
        <v>9</v>
      </c>
      <c r="L15" s="69">
        <v>2.9702970297029702E-2</v>
      </c>
      <c r="M15" s="77">
        <v>5</v>
      </c>
      <c r="N15" s="78">
        <v>2.336448598130841E-2</v>
      </c>
      <c r="O15" s="70">
        <v>0.8</v>
      </c>
    </row>
    <row r="16" spans="2:15">
      <c r="B16" s="66"/>
      <c r="C16" s="67" t="s">
        <v>16</v>
      </c>
      <c r="D16" s="76">
        <v>4</v>
      </c>
      <c r="E16" s="69">
        <v>0.125</v>
      </c>
      <c r="F16" s="77">
        <v>0</v>
      </c>
      <c r="G16" s="78">
        <v>0</v>
      </c>
      <c r="H16" s="70"/>
      <c r="I16" s="77">
        <v>1</v>
      </c>
      <c r="J16" s="79">
        <v>3</v>
      </c>
      <c r="K16" s="76">
        <v>8</v>
      </c>
      <c r="L16" s="69">
        <v>2.6402640264026403E-2</v>
      </c>
      <c r="M16" s="77">
        <v>0</v>
      </c>
      <c r="N16" s="78">
        <v>0</v>
      </c>
      <c r="O16" s="70"/>
    </row>
    <row r="17" spans="2:16">
      <c r="B17" s="116"/>
      <c r="C17" s="80" t="s">
        <v>30</v>
      </c>
      <c r="D17" s="81">
        <v>3</v>
      </c>
      <c r="E17" s="82">
        <v>9.375E-2</v>
      </c>
      <c r="F17" s="81">
        <v>2</v>
      </c>
      <c r="G17" s="82">
        <v>7.6923076923076927E-2</v>
      </c>
      <c r="H17" s="83">
        <v>0.5</v>
      </c>
      <c r="I17" s="81">
        <v>8</v>
      </c>
      <c r="J17" s="82">
        <v>0.14545454545454545</v>
      </c>
      <c r="K17" s="81">
        <v>30</v>
      </c>
      <c r="L17" s="82">
        <v>9.9009900990099015E-2</v>
      </c>
      <c r="M17" s="81">
        <v>16</v>
      </c>
      <c r="N17" s="82">
        <v>7.476635514018691E-2</v>
      </c>
      <c r="O17" s="84">
        <v>0.875</v>
      </c>
    </row>
    <row r="18" spans="2:16">
      <c r="B18" s="22" t="s">
        <v>38</v>
      </c>
      <c r="C18" s="85" t="s">
        <v>31</v>
      </c>
      <c r="D18" s="34">
        <v>32</v>
      </c>
      <c r="E18" s="15">
        <v>1</v>
      </c>
      <c r="F18" s="34">
        <v>26</v>
      </c>
      <c r="G18" s="15">
        <v>1</v>
      </c>
      <c r="H18" s="16">
        <v>0.23076923076923084</v>
      </c>
      <c r="I18" s="34">
        <v>55</v>
      </c>
      <c r="J18" s="17">
        <v>-0.41818181818181821</v>
      </c>
      <c r="K18" s="34">
        <v>303</v>
      </c>
      <c r="L18" s="15">
        <v>1</v>
      </c>
      <c r="M18" s="34">
        <v>214</v>
      </c>
      <c r="N18" s="17">
        <v>1</v>
      </c>
      <c r="O18" s="19">
        <v>0.41588785046728982</v>
      </c>
    </row>
    <row r="19" spans="2:16">
      <c r="B19" s="66"/>
      <c r="C19" s="59" t="s">
        <v>3</v>
      </c>
      <c r="D19" s="74">
        <v>564</v>
      </c>
      <c r="E19" s="61">
        <v>0.30569105691056908</v>
      </c>
      <c r="F19" s="75">
        <v>216</v>
      </c>
      <c r="G19" s="62">
        <v>0.15929203539823009</v>
      </c>
      <c r="H19" s="63">
        <v>1.6111111111111112</v>
      </c>
      <c r="I19" s="75">
        <v>680</v>
      </c>
      <c r="J19" s="65">
        <v>-0.1705882352941176</v>
      </c>
      <c r="K19" s="74">
        <v>5031</v>
      </c>
      <c r="L19" s="61">
        <v>0.24861632733741845</v>
      </c>
      <c r="M19" s="75">
        <v>2331</v>
      </c>
      <c r="N19" s="62">
        <v>0.21262428167472408</v>
      </c>
      <c r="O19" s="63">
        <v>1.1583011583011582</v>
      </c>
    </row>
    <row r="20" spans="2:16">
      <c r="B20" s="66"/>
      <c r="C20" s="67" t="s">
        <v>9</v>
      </c>
      <c r="D20" s="76">
        <v>327</v>
      </c>
      <c r="E20" s="69">
        <v>0.17723577235772359</v>
      </c>
      <c r="F20" s="77">
        <v>323</v>
      </c>
      <c r="G20" s="78">
        <v>0.23820058997050148</v>
      </c>
      <c r="H20" s="70">
        <v>1.2383900928792491E-2</v>
      </c>
      <c r="I20" s="77">
        <v>654</v>
      </c>
      <c r="J20" s="79">
        <v>-0.5</v>
      </c>
      <c r="K20" s="76">
        <v>3553</v>
      </c>
      <c r="L20" s="69">
        <v>0.17557817750543586</v>
      </c>
      <c r="M20" s="77">
        <v>1642</v>
      </c>
      <c r="N20" s="78">
        <v>0.14977652102526681</v>
      </c>
      <c r="O20" s="70">
        <v>1.1638246041412912</v>
      </c>
    </row>
    <row r="21" spans="2:16">
      <c r="B21" s="66"/>
      <c r="C21" s="67" t="s">
        <v>4</v>
      </c>
      <c r="D21" s="76">
        <v>259</v>
      </c>
      <c r="E21" s="69">
        <v>0.14037940379403793</v>
      </c>
      <c r="F21" s="77">
        <v>225</v>
      </c>
      <c r="G21" s="78">
        <v>0.16592920353982302</v>
      </c>
      <c r="H21" s="70">
        <v>0.1511111111111112</v>
      </c>
      <c r="I21" s="77">
        <v>366</v>
      </c>
      <c r="J21" s="79">
        <v>-0.29234972677595628</v>
      </c>
      <c r="K21" s="76">
        <v>3147</v>
      </c>
      <c r="L21" s="69">
        <v>0.15551492389800356</v>
      </c>
      <c r="M21" s="77">
        <v>1931</v>
      </c>
      <c r="N21" s="78">
        <v>0.17613791845297819</v>
      </c>
      <c r="O21" s="70">
        <v>0.62972553081305027</v>
      </c>
    </row>
    <row r="22" spans="2:16">
      <c r="B22" s="66"/>
      <c r="C22" s="67" t="s">
        <v>10</v>
      </c>
      <c r="D22" s="76">
        <v>121</v>
      </c>
      <c r="E22" s="69">
        <v>6.558265582655827E-2</v>
      </c>
      <c r="F22" s="77">
        <v>179</v>
      </c>
      <c r="G22" s="78">
        <v>0.13200589970501475</v>
      </c>
      <c r="H22" s="70">
        <v>-0.32402234636871508</v>
      </c>
      <c r="I22" s="77">
        <v>223</v>
      </c>
      <c r="J22" s="79">
        <v>-0.45739910313901344</v>
      </c>
      <c r="K22" s="76">
        <v>3102</v>
      </c>
      <c r="L22" s="69">
        <v>0.1532911642617118</v>
      </c>
      <c r="M22" s="77">
        <v>1703</v>
      </c>
      <c r="N22" s="78">
        <v>0.15534069141658305</v>
      </c>
      <c r="O22" s="70">
        <v>0.82149148561362306</v>
      </c>
    </row>
    <row r="23" spans="2:16">
      <c r="B23" s="106"/>
      <c r="C23" s="67" t="s">
        <v>8</v>
      </c>
      <c r="D23" s="76">
        <v>228</v>
      </c>
      <c r="E23" s="69">
        <v>0.12357723577235773</v>
      </c>
      <c r="F23" s="77">
        <v>192</v>
      </c>
      <c r="G23" s="78">
        <v>0.1415929203539823</v>
      </c>
      <c r="H23" s="70">
        <v>0.1875</v>
      </c>
      <c r="I23" s="77">
        <v>379</v>
      </c>
      <c r="J23" s="79">
        <v>-0.39841688654353558</v>
      </c>
      <c r="K23" s="76">
        <v>2912</v>
      </c>
      <c r="L23" s="69">
        <v>0.14390195690847993</v>
      </c>
      <c r="M23" s="77">
        <v>1774</v>
      </c>
      <c r="N23" s="78">
        <v>0.16181702088844294</v>
      </c>
      <c r="O23" s="70">
        <v>0.64148816234498307</v>
      </c>
    </row>
    <row r="24" spans="2:16">
      <c r="B24" s="66"/>
      <c r="C24" s="67" t="s">
        <v>12</v>
      </c>
      <c r="D24" s="76">
        <v>214</v>
      </c>
      <c r="E24" s="69">
        <v>0.11598915989159891</v>
      </c>
      <c r="F24" s="77">
        <v>120</v>
      </c>
      <c r="G24" s="78">
        <v>8.8495575221238937E-2</v>
      </c>
      <c r="H24" s="70">
        <v>0.78333333333333344</v>
      </c>
      <c r="I24" s="77">
        <v>124</v>
      </c>
      <c r="J24" s="79">
        <v>0.72580645161290325</v>
      </c>
      <c r="K24" s="76">
        <v>1331</v>
      </c>
      <c r="L24" s="69">
        <v>6.5773868353429535E-2</v>
      </c>
      <c r="M24" s="77">
        <v>902</v>
      </c>
      <c r="N24" s="78">
        <v>8.2276749065036944E-2</v>
      </c>
      <c r="O24" s="70">
        <v>0.47560975609756095</v>
      </c>
    </row>
    <row r="25" spans="2:16">
      <c r="B25" s="66"/>
      <c r="C25" s="67" t="s">
        <v>11</v>
      </c>
      <c r="D25" s="76">
        <v>104</v>
      </c>
      <c r="E25" s="69">
        <v>5.6368563685636856E-2</v>
      </c>
      <c r="F25" s="77">
        <v>64</v>
      </c>
      <c r="G25" s="78">
        <v>4.71976401179941E-2</v>
      </c>
      <c r="H25" s="70">
        <v>0.625</v>
      </c>
      <c r="I25" s="77">
        <v>153</v>
      </c>
      <c r="J25" s="79">
        <v>-0.3202614379084967</v>
      </c>
      <c r="K25" s="76">
        <v>847</v>
      </c>
      <c r="L25" s="69">
        <v>4.1856098043091518E-2</v>
      </c>
      <c r="M25" s="77">
        <v>489</v>
      </c>
      <c r="N25" s="78">
        <v>4.4604579038584329E-2</v>
      </c>
      <c r="O25" s="70">
        <v>0.73210633946830272</v>
      </c>
    </row>
    <row r="26" spans="2:16">
      <c r="B26" s="66"/>
      <c r="C26" s="67" t="s">
        <v>66</v>
      </c>
      <c r="D26" s="76">
        <v>15</v>
      </c>
      <c r="E26" s="69">
        <v>8.130081300813009E-3</v>
      </c>
      <c r="F26" s="77">
        <v>15</v>
      </c>
      <c r="G26" s="78">
        <v>1.1061946902654867E-2</v>
      </c>
      <c r="H26" s="70">
        <v>0</v>
      </c>
      <c r="I26" s="77">
        <v>18</v>
      </c>
      <c r="J26" s="79">
        <v>-0.16666666666666663</v>
      </c>
      <c r="K26" s="76">
        <v>196</v>
      </c>
      <c r="L26" s="69">
        <v>9.6857086380707658E-3</v>
      </c>
      <c r="M26" s="77">
        <v>72</v>
      </c>
      <c r="N26" s="78">
        <v>6.5675453799142573E-3</v>
      </c>
      <c r="O26" s="70">
        <v>1.7222222222222223</v>
      </c>
    </row>
    <row r="27" spans="2:16">
      <c r="B27" s="123"/>
      <c r="C27" s="80" t="s">
        <v>30</v>
      </c>
      <c r="D27" s="92">
        <f>+D28-SUM(D19:D26)</f>
        <v>13</v>
      </c>
      <c r="E27" s="82">
        <f>+E28-SUM(E19:E26)</f>
        <v>7.046070460704601E-3</v>
      </c>
      <c r="F27" s="92">
        <f>+F28-SUM(F19:F26)</f>
        <v>22</v>
      </c>
      <c r="G27" s="82">
        <f>+G28-SUM(G19:G26)</f>
        <v>1.6224188790560534E-2</v>
      </c>
      <c r="H27" s="83">
        <f>+D27/F27-1</f>
        <v>-0.40909090909090906</v>
      </c>
      <c r="I27" s="81">
        <f>+I28-SUM(I20:I26)</f>
        <v>696</v>
      </c>
      <c r="J27" s="82">
        <f>+D27/I27-1</f>
        <v>-0.98132183908045978</v>
      </c>
      <c r="K27" s="92">
        <f>+K28-SUM(K19:K26)</f>
        <v>117</v>
      </c>
      <c r="L27" s="82">
        <f>+L28-SUM(L19:L26)</f>
        <v>5.7817750543586177E-3</v>
      </c>
      <c r="M27" s="92">
        <f>+M28-SUM(M19:M26)</f>
        <v>119</v>
      </c>
      <c r="N27" s="82">
        <f>+N28-SUM(N19:N26)</f>
        <v>1.0854693058469533E-2</v>
      </c>
      <c r="O27" s="83">
        <f>+K27/M27-1</f>
        <v>-1.6806722689075682E-2</v>
      </c>
    </row>
    <row r="28" spans="2:16">
      <c r="B28" s="22" t="s">
        <v>39</v>
      </c>
      <c r="C28" s="85" t="s">
        <v>31</v>
      </c>
      <c r="D28" s="34">
        <v>1845</v>
      </c>
      <c r="E28" s="15">
        <v>1</v>
      </c>
      <c r="F28" s="34">
        <v>1356</v>
      </c>
      <c r="G28" s="15">
        <v>1</v>
      </c>
      <c r="H28" s="16">
        <v>0.36061946902654873</v>
      </c>
      <c r="I28" s="34">
        <v>2613</v>
      </c>
      <c r="J28" s="17">
        <v>-0.29391504018369685</v>
      </c>
      <c r="K28" s="34">
        <v>20236</v>
      </c>
      <c r="L28" s="15">
        <v>1</v>
      </c>
      <c r="M28" s="34">
        <v>10963</v>
      </c>
      <c r="N28" s="17">
        <v>1</v>
      </c>
      <c r="O28" s="19">
        <v>0.84584511538812368</v>
      </c>
    </row>
    <row r="29" spans="2:16">
      <c r="B29" s="22" t="s">
        <v>53</v>
      </c>
      <c r="C29" s="85" t="s">
        <v>31</v>
      </c>
      <c r="D29" s="86">
        <v>3</v>
      </c>
      <c r="E29" s="15">
        <v>1</v>
      </c>
      <c r="F29" s="86">
        <v>0</v>
      </c>
      <c r="G29" s="15">
        <v>1</v>
      </c>
      <c r="H29" s="16"/>
      <c r="I29" s="86">
        <v>2</v>
      </c>
      <c r="J29" s="15">
        <v>0.5</v>
      </c>
      <c r="K29" s="86">
        <v>28</v>
      </c>
      <c r="L29" s="15">
        <v>1</v>
      </c>
      <c r="M29" s="86">
        <v>6</v>
      </c>
      <c r="N29" s="15">
        <v>1</v>
      </c>
      <c r="O29" s="19">
        <v>3.666666666666667</v>
      </c>
      <c r="P29" s="25"/>
    </row>
    <row r="30" spans="2:16">
      <c r="B30" s="23"/>
      <c r="C30" s="89" t="s">
        <v>31</v>
      </c>
      <c r="D30" s="35">
        <v>1880</v>
      </c>
      <c r="E30" s="10">
        <v>1</v>
      </c>
      <c r="F30" s="35">
        <v>1382</v>
      </c>
      <c r="G30" s="10">
        <v>1</v>
      </c>
      <c r="H30" s="11">
        <v>0.36034732272069459</v>
      </c>
      <c r="I30" s="35">
        <v>2670</v>
      </c>
      <c r="J30" s="12">
        <v>-0.29588014981273403</v>
      </c>
      <c r="K30" s="35">
        <v>20567</v>
      </c>
      <c r="L30" s="10">
        <v>1</v>
      </c>
      <c r="M30" s="35">
        <v>11183</v>
      </c>
      <c r="N30" s="10">
        <v>1</v>
      </c>
      <c r="O30" s="20">
        <v>0.83913082357149249</v>
      </c>
      <c r="P30" s="25"/>
    </row>
    <row r="31" spans="2:16" ht="14.45" customHeight="1">
      <c r="B31" s="134" t="s">
        <v>74</v>
      </c>
      <c r="C31" s="136"/>
      <c r="D31" s="134"/>
      <c r="E31" s="134"/>
      <c r="F31" s="134"/>
      <c r="G31" s="134"/>
    </row>
    <row r="32" spans="2:16">
      <c r="B32" s="137" t="s">
        <v>75</v>
      </c>
      <c r="C32" s="134"/>
      <c r="D32" s="134"/>
      <c r="E32" s="134"/>
      <c r="F32" s="134"/>
      <c r="G32" s="134"/>
    </row>
    <row r="33" spans="2:15" ht="14.25" customHeight="1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2:1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2:15">
      <c r="B35" s="171" t="s">
        <v>40</v>
      </c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21"/>
    </row>
    <row r="36" spans="2:15">
      <c r="B36" s="172" t="s">
        <v>41</v>
      </c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9" t="s">
        <v>37</v>
      </c>
    </row>
    <row r="37" spans="2:15" ht="14.45" customHeight="1">
      <c r="B37" s="193" t="s">
        <v>22</v>
      </c>
      <c r="C37" s="193" t="s">
        <v>1</v>
      </c>
      <c r="D37" s="176" t="s">
        <v>85</v>
      </c>
      <c r="E37" s="167"/>
      <c r="F37" s="167"/>
      <c r="G37" s="167"/>
      <c r="H37" s="177"/>
      <c r="I37" s="167" t="s">
        <v>83</v>
      </c>
      <c r="J37" s="167"/>
      <c r="K37" s="176" t="s">
        <v>86</v>
      </c>
      <c r="L37" s="167"/>
      <c r="M37" s="167"/>
      <c r="N37" s="167"/>
      <c r="O37" s="177"/>
    </row>
    <row r="38" spans="2:15" ht="14.45" customHeight="1">
      <c r="B38" s="194"/>
      <c r="C38" s="194"/>
      <c r="D38" s="173" t="s">
        <v>87</v>
      </c>
      <c r="E38" s="174"/>
      <c r="F38" s="174"/>
      <c r="G38" s="174"/>
      <c r="H38" s="175"/>
      <c r="I38" s="174" t="s">
        <v>84</v>
      </c>
      <c r="J38" s="174"/>
      <c r="K38" s="173" t="s">
        <v>88</v>
      </c>
      <c r="L38" s="174"/>
      <c r="M38" s="174"/>
      <c r="N38" s="174"/>
      <c r="O38" s="175"/>
    </row>
    <row r="39" spans="2:15" ht="14.45" customHeight="1">
      <c r="B39" s="194"/>
      <c r="C39" s="201"/>
      <c r="D39" s="165">
        <v>2021</v>
      </c>
      <c r="E39" s="168"/>
      <c r="F39" s="178">
        <v>2020</v>
      </c>
      <c r="G39" s="178"/>
      <c r="H39" s="195" t="s">
        <v>23</v>
      </c>
      <c r="I39" s="197">
        <v>2021</v>
      </c>
      <c r="J39" s="165" t="s">
        <v>89</v>
      </c>
      <c r="K39" s="165">
        <v>2021</v>
      </c>
      <c r="L39" s="168"/>
      <c r="M39" s="178">
        <v>2020</v>
      </c>
      <c r="N39" s="168"/>
      <c r="O39" s="184" t="s">
        <v>23</v>
      </c>
    </row>
    <row r="40" spans="2:15" ht="14.45" customHeight="1">
      <c r="B40" s="185" t="s">
        <v>22</v>
      </c>
      <c r="C40" s="199" t="s">
        <v>25</v>
      </c>
      <c r="D40" s="169"/>
      <c r="E40" s="170"/>
      <c r="F40" s="179"/>
      <c r="G40" s="179"/>
      <c r="H40" s="196"/>
      <c r="I40" s="198"/>
      <c r="J40" s="166"/>
      <c r="K40" s="169"/>
      <c r="L40" s="170"/>
      <c r="M40" s="179"/>
      <c r="N40" s="170"/>
      <c r="O40" s="184"/>
    </row>
    <row r="41" spans="2:15" ht="14.45" customHeight="1">
      <c r="B41" s="185"/>
      <c r="C41" s="199"/>
      <c r="D41" s="153" t="s">
        <v>26</v>
      </c>
      <c r="E41" s="149" t="s">
        <v>2</v>
      </c>
      <c r="F41" s="152" t="s">
        <v>26</v>
      </c>
      <c r="G41" s="48" t="s">
        <v>2</v>
      </c>
      <c r="H41" s="187" t="s">
        <v>27</v>
      </c>
      <c r="I41" s="49" t="s">
        <v>26</v>
      </c>
      <c r="J41" s="189" t="s">
        <v>90</v>
      </c>
      <c r="K41" s="153" t="s">
        <v>26</v>
      </c>
      <c r="L41" s="47" t="s">
        <v>2</v>
      </c>
      <c r="M41" s="152" t="s">
        <v>26</v>
      </c>
      <c r="N41" s="47" t="s">
        <v>2</v>
      </c>
      <c r="O41" s="191" t="s">
        <v>27</v>
      </c>
    </row>
    <row r="42" spans="2:15" ht="14.45" customHeight="1">
      <c r="B42" s="186"/>
      <c r="C42" s="200"/>
      <c r="D42" s="150" t="s">
        <v>28</v>
      </c>
      <c r="E42" s="151" t="s">
        <v>29</v>
      </c>
      <c r="F42" s="45" t="s">
        <v>28</v>
      </c>
      <c r="G42" s="46" t="s">
        <v>29</v>
      </c>
      <c r="H42" s="188"/>
      <c r="I42" s="50" t="s">
        <v>28</v>
      </c>
      <c r="J42" s="190"/>
      <c r="K42" s="150" t="s">
        <v>28</v>
      </c>
      <c r="L42" s="151" t="s">
        <v>29</v>
      </c>
      <c r="M42" s="45" t="s">
        <v>28</v>
      </c>
      <c r="N42" s="151" t="s">
        <v>29</v>
      </c>
      <c r="O42" s="192"/>
    </row>
    <row r="43" spans="2:15">
      <c r="B43" s="22" t="s">
        <v>38</v>
      </c>
      <c r="C43" s="85" t="s">
        <v>31</v>
      </c>
      <c r="D43" s="86"/>
      <c r="E43" s="15"/>
      <c r="F43" s="86"/>
      <c r="G43" s="15"/>
      <c r="H43" s="16"/>
      <c r="I43" s="86"/>
      <c r="J43" s="15"/>
      <c r="K43" s="86"/>
      <c r="L43" s="15"/>
      <c r="M43" s="86"/>
      <c r="N43" s="15"/>
      <c r="O43" s="18"/>
    </row>
    <row r="44" spans="2:15">
      <c r="B44" s="66"/>
      <c r="C44" s="59" t="s">
        <v>3</v>
      </c>
      <c r="D44" s="74">
        <v>513</v>
      </c>
      <c r="E44" s="61">
        <v>0.39011406844106467</v>
      </c>
      <c r="F44" s="75">
        <v>167</v>
      </c>
      <c r="G44" s="62">
        <v>0.18473451327433629</v>
      </c>
      <c r="H44" s="63">
        <v>2.0718562874251498</v>
      </c>
      <c r="I44" s="75">
        <v>598</v>
      </c>
      <c r="J44" s="65">
        <v>-0.14214046822742477</v>
      </c>
      <c r="K44" s="74">
        <v>4388</v>
      </c>
      <c r="L44" s="61">
        <v>0.27751075132810521</v>
      </c>
      <c r="M44" s="75">
        <v>1940</v>
      </c>
      <c r="N44" s="62">
        <v>0.25319759853824064</v>
      </c>
      <c r="O44" s="63">
        <v>1.2618556701030927</v>
      </c>
    </row>
    <row r="45" spans="2:15">
      <c r="B45" s="66"/>
      <c r="C45" s="67" t="s">
        <v>9</v>
      </c>
      <c r="D45" s="76">
        <v>252</v>
      </c>
      <c r="E45" s="69">
        <v>0.19163498098859316</v>
      </c>
      <c r="F45" s="77">
        <v>250</v>
      </c>
      <c r="G45" s="78">
        <v>0.27654867256637167</v>
      </c>
      <c r="H45" s="70">
        <v>8.0000000000000071E-3</v>
      </c>
      <c r="I45" s="77">
        <v>563</v>
      </c>
      <c r="J45" s="79">
        <v>-0.55239786856127893</v>
      </c>
      <c r="K45" s="76">
        <v>2861</v>
      </c>
      <c r="L45" s="69">
        <v>0.18093852770048066</v>
      </c>
      <c r="M45" s="77">
        <v>1068</v>
      </c>
      <c r="N45" s="78">
        <v>0.139389193422083</v>
      </c>
      <c r="O45" s="70">
        <v>1.6788389513108615</v>
      </c>
    </row>
    <row r="46" spans="2:15" ht="15" customHeight="1">
      <c r="B46" s="66"/>
      <c r="C46" s="67" t="s">
        <v>10</v>
      </c>
      <c r="D46" s="76">
        <v>62</v>
      </c>
      <c r="E46" s="69">
        <v>4.714828897338403E-2</v>
      </c>
      <c r="F46" s="77">
        <v>138</v>
      </c>
      <c r="G46" s="78">
        <v>0.15265486725663716</v>
      </c>
      <c r="H46" s="70">
        <v>-0.55072463768115942</v>
      </c>
      <c r="I46" s="77">
        <v>148</v>
      </c>
      <c r="J46" s="79">
        <v>-0.58108108108108114</v>
      </c>
      <c r="K46" s="76">
        <v>2464</v>
      </c>
      <c r="L46" s="69">
        <v>0.15583101441942829</v>
      </c>
      <c r="M46" s="77">
        <v>1339</v>
      </c>
      <c r="N46" s="78">
        <v>0.17475854868180632</v>
      </c>
      <c r="O46" s="70">
        <v>0.84017923823749063</v>
      </c>
    </row>
    <row r="47" spans="2:15">
      <c r="B47" s="66"/>
      <c r="C47" s="67" t="s">
        <v>8</v>
      </c>
      <c r="D47" s="76">
        <v>142</v>
      </c>
      <c r="E47" s="69">
        <v>0.10798479087452471</v>
      </c>
      <c r="F47" s="77">
        <v>129</v>
      </c>
      <c r="G47" s="78">
        <v>0.14269911504424779</v>
      </c>
      <c r="H47" s="70">
        <v>0.10077519379844957</v>
      </c>
      <c r="I47" s="77">
        <v>306</v>
      </c>
      <c r="J47" s="79">
        <v>-0.53594771241830064</v>
      </c>
      <c r="K47" s="76">
        <v>2404</v>
      </c>
      <c r="L47" s="69">
        <v>0.15203642802934481</v>
      </c>
      <c r="M47" s="77">
        <v>1398</v>
      </c>
      <c r="N47" s="78">
        <v>0.18245888801879404</v>
      </c>
      <c r="O47" s="70">
        <v>0.71959942775393415</v>
      </c>
    </row>
    <row r="48" spans="2:15" ht="15" customHeight="1">
      <c r="B48" s="106"/>
      <c r="C48" s="67" t="s">
        <v>4</v>
      </c>
      <c r="D48" s="76">
        <v>155</v>
      </c>
      <c r="E48" s="69">
        <v>0.11787072243346007</v>
      </c>
      <c r="F48" s="77">
        <v>130</v>
      </c>
      <c r="G48" s="78">
        <v>0.14380530973451328</v>
      </c>
      <c r="H48" s="70">
        <v>0.19230769230769229</v>
      </c>
      <c r="I48" s="77">
        <v>243</v>
      </c>
      <c r="J48" s="79">
        <v>-0.36213991769547327</v>
      </c>
      <c r="K48" s="76">
        <v>2257</v>
      </c>
      <c r="L48" s="69">
        <v>0.14273969137364026</v>
      </c>
      <c r="M48" s="77">
        <v>1205</v>
      </c>
      <c r="N48" s="78">
        <v>0.15726964239102062</v>
      </c>
      <c r="O48" s="70">
        <v>0.87302904564315353</v>
      </c>
    </row>
    <row r="49" spans="2:15">
      <c r="B49" s="66"/>
      <c r="C49" s="67" t="s">
        <v>12</v>
      </c>
      <c r="D49" s="76">
        <v>113</v>
      </c>
      <c r="E49" s="69">
        <v>8.593155893536121E-2</v>
      </c>
      <c r="F49" s="77">
        <v>44</v>
      </c>
      <c r="G49" s="78">
        <v>4.8672566371681415E-2</v>
      </c>
      <c r="H49" s="70">
        <v>1.5681818181818183</v>
      </c>
      <c r="I49" s="77">
        <v>44</v>
      </c>
      <c r="J49" s="79">
        <v>1.5681818181818183</v>
      </c>
      <c r="K49" s="76">
        <v>622</v>
      </c>
      <c r="L49" s="69">
        <v>3.9337212243865417E-2</v>
      </c>
      <c r="M49" s="77">
        <v>303</v>
      </c>
      <c r="N49" s="78">
        <v>3.9545810493343776E-2</v>
      </c>
      <c r="O49" s="70">
        <v>1.052805280528053</v>
      </c>
    </row>
    <row r="50" spans="2:15">
      <c r="B50" s="66"/>
      <c r="C50" s="67" t="s">
        <v>11</v>
      </c>
      <c r="D50" s="76">
        <v>64</v>
      </c>
      <c r="E50" s="69">
        <v>4.8669201520912544E-2</v>
      </c>
      <c r="F50" s="77">
        <v>31</v>
      </c>
      <c r="G50" s="78">
        <v>3.4292035398230086E-2</v>
      </c>
      <c r="H50" s="70">
        <v>1.064516129032258</v>
      </c>
      <c r="I50" s="77">
        <v>120</v>
      </c>
      <c r="J50" s="79">
        <v>-0.46666666666666667</v>
      </c>
      <c r="K50" s="76">
        <v>620</v>
      </c>
      <c r="L50" s="69">
        <v>3.9210726030862633E-2</v>
      </c>
      <c r="M50" s="77">
        <v>332</v>
      </c>
      <c r="N50" s="78">
        <v>4.3330723048812324E-2</v>
      </c>
      <c r="O50" s="70">
        <v>0.8674698795180722</v>
      </c>
    </row>
    <row r="51" spans="2:15">
      <c r="B51" s="66"/>
      <c r="C51" s="67" t="s">
        <v>66</v>
      </c>
      <c r="D51" s="76">
        <v>14</v>
      </c>
      <c r="E51" s="69">
        <v>1.064638783269962E-2</v>
      </c>
      <c r="F51" s="77">
        <v>15</v>
      </c>
      <c r="G51" s="78">
        <v>1.6592920353982302E-2</v>
      </c>
      <c r="H51" s="70">
        <v>-6.6666666666666652E-2</v>
      </c>
      <c r="I51" s="77">
        <v>18</v>
      </c>
      <c r="J51" s="79">
        <v>-0.22222222222222221</v>
      </c>
      <c r="K51" s="76">
        <v>195</v>
      </c>
      <c r="L51" s="69">
        <v>1.2332405767771313E-2</v>
      </c>
      <c r="M51" s="77">
        <v>72</v>
      </c>
      <c r="N51" s="78">
        <v>9.3970242756460463E-3</v>
      </c>
      <c r="O51" s="70">
        <v>1.7083333333333335</v>
      </c>
    </row>
    <row r="52" spans="2:15">
      <c r="B52" s="123"/>
      <c r="C52" s="80" t="s">
        <v>30</v>
      </c>
      <c r="D52" s="81">
        <v>0</v>
      </c>
      <c r="E52" s="82">
        <v>0</v>
      </c>
      <c r="F52" s="81">
        <v>0</v>
      </c>
      <c r="G52" s="87">
        <v>0</v>
      </c>
      <c r="H52" s="83"/>
      <c r="I52" s="81">
        <v>0</v>
      </c>
      <c r="J52" s="88"/>
      <c r="K52" s="81">
        <v>1</v>
      </c>
      <c r="L52" s="87">
        <v>6.3243106501391342E-5</v>
      </c>
      <c r="M52" s="81">
        <v>5</v>
      </c>
      <c r="N52" s="87">
        <v>6.5257113025319756E-4</v>
      </c>
      <c r="O52" s="84">
        <v>-0.8</v>
      </c>
    </row>
    <row r="53" spans="2:15">
      <c r="B53" s="22" t="s">
        <v>39</v>
      </c>
      <c r="C53" s="85" t="s">
        <v>31</v>
      </c>
      <c r="D53" s="34">
        <v>1315</v>
      </c>
      <c r="E53" s="15">
        <v>1</v>
      </c>
      <c r="F53" s="34">
        <v>904</v>
      </c>
      <c r="G53" s="15">
        <v>1</v>
      </c>
      <c r="H53" s="16">
        <v>0.45464601769911495</v>
      </c>
      <c r="I53" s="34">
        <v>2040</v>
      </c>
      <c r="J53" s="17">
        <v>-0.35539215686274506</v>
      </c>
      <c r="K53" s="34">
        <v>15812</v>
      </c>
      <c r="L53" s="15">
        <v>1</v>
      </c>
      <c r="M53" s="34">
        <v>7662</v>
      </c>
      <c r="N53" s="17">
        <v>1</v>
      </c>
      <c r="O53" s="19">
        <v>1.0636909423127121</v>
      </c>
    </row>
    <row r="54" spans="2:15">
      <c r="B54" s="22" t="s">
        <v>53</v>
      </c>
      <c r="C54" s="85" t="s">
        <v>31</v>
      </c>
      <c r="D54" s="34">
        <v>0</v>
      </c>
      <c r="E54" s="15">
        <v>1</v>
      </c>
      <c r="F54" s="34">
        <v>0</v>
      </c>
      <c r="G54" s="15">
        <v>1</v>
      </c>
      <c r="H54" s="16"/>
      <c r="I54" s="34">
        <v>1</v>
      </c>
      <c r="J54" s="15">
        <v>-1</v>
      </c>
      <c r="K54" s="34">
        <v>1</v>
      </c>
      <c r="L54" s="15">
        <v>1</v>
      </c>
      <c r="M54" s="34">
        <v>1</v>
      </c>
      <c r="N54" s="15">
        <v>1</v>
      </c>
      <c r="O54" s="19">
        <v>0</v>
      </c>
    </row>
    <row r="55" spans="2:15">
      <c r="B55" s="23"/>
      <c r="C55" s="89" t="s">
        <v>31</v>
      </c>
      <c r="D55" s="35">
        <v>1315</v>
      </c>
      <c r="E55" s="10">
        <v>1</v>
      </c>
      <c r="F55" s="35">
        <v>904</v>
      </c>
      <c r="G55" s="10">
        <v>1</v>
      </c>
      <c r="H55" s="11">
        <v>0.45464601769911495</v>
      </c>
      <c r="I55" s="35">
        <v>2041</v>
      </c>
      <c r="J55" s="12">
        <v>-0.35570798628123468</v>
      </c>
      <c r="K55" s="35">
        <v>15813</v>
      </c>
      <c r="L55" s="10">
        <v>1</v>
      </c>
      <c r="M55" s="35">
        <v>7663</v>
      </c>
      <c r="N55" s="10">
        <v>1</v>
      </c>
      <c r="O55" s="20">
        <v>1.0635521336291269</v>
      </c>
    </row>
    <row r="56" spans="2:15">
      <c r="B56" s="134" t="s">
        <v>74</v>
      </c>
      <c r="C56" s="136"/>
      <c r="D56" s="134"/>
      <c r="E56" s="134"/>
      <c r="F56" s="134"/>
      <c r="G56" s="134"/>
      <c r="H56" s="51"/>
      <c r="I56" s="52"/>
      <c r="J56" s="51"/>
      <c r="K56" s="51"/>
      <c r="L56" s="51"/>
      <c r="M56" s="51"/>
      <c r="N56" s="51"/>
      <c r="O56" s="51"/>
    </row>
    <row r="57" spans="2:15">
      <c r="B57" s="137" t="s">
        <v>75</v>
      </c>
      <c r="C57" s="134"/>
      <c r="D57" s="134"/>
      <c r="E57" s="134"/>
      <c r="F57" s="134"/>
      <c r="G57" s="134"/>
    </row>
    <row r="59" spans="2:15">
      <c r="B59" s="202" t="s">
        <v>51</v>
      </c>
      <c r="C59" s="202"/>
      <c r="D59" s="202"/>
      <c r="E59" s="202"/>
      <c r="F59" s="202"/>
      <c r="G59" s="202"/>
      <c r="H59" s="202"/>
      <c r="I59" s="202"/>
      <c r="J59" s="202"/>
      <c r="K59" s="202"/>
      <c r="L59" s="202"/>
      <c r="M59" s="202"/>
      <c r="N59" s="202"/>
      <c r="O59" s="130"/>
    </row>
    <row r="60" spans="2:15">
      <c r="B60" s="203" t="s">
        <v>52</v>
      </c>
      <c r="C60" s="203"/>
      <c r="D60" s="203"/>
      <c r="E60" s="203"/>
      <c r="F60" s="203"/>
      <c r="G60" s="203"/>
      <c r="H60" s="203"/>
      <c r="I60" s="203"/>
      <c r="J60" s="203"/>
      <c r="K60" s="203"/>
      <c r="L60" s="203"/>
      <c r="M60" s="203"/>
      <c r="N60" s="203"/>
      <c r="O60" s="131" t="s">
        <v>37</v>
      </c>
    </row>
    <row r="61" spans="2:15">
      <c r="B61" s="193" t="s">
        <v>22</v>
      </c>
      <c r="C61" s="193" t="s">
        <v>1</v>
      </c>
      <c r="D61" s="176" t="s">
        <v>85</v>
      </c>
      <c r="E61" s="167"/>
      <c r="F61" s="167"/>
      <c r="G61" s="167"/>
      <c r="H61" s="177"/>
      <c r="I61" s="167" t="s">
        <v>83</v>
      </c>
      <c r="J61" s="167"/>
      <c r="K61" s="176" t="s">
        <v>86</v>
      </c>
      <c r="L61" s="167"/>
      <c r="M61" s="167"/>
      <c r="N61" s="167"/>
      <c r="O61" s="177"/>
    </row>
    <row r="62" spans="2:15">
      <c r="B62" s="194"/>
      <c r="C62" s="194"/>
      <c r="D62" s="173" t="s">
        <v>87</v>
      </c>
      <c r="E62" s="174"/>
      <c r="F62" s="174"/>
      <c r="G62" s="174"/>
      <c r="H62" s="175"/>
      <c r="I62" s="174" t="s">
        <v>84</v>
      </c>
      <c r="J62" s="174"/>
      <c r="K62" s="173" t="s">
        <v>88</v>
      </c>
      <c r="L62" s="174"/>
      <c r="M62" s="174"/>
      <c r="N62" s="174"/>
      <c r="O62" s="175"/>
    </row>
    <row r="63" spans="2:15" ht="15" customHeight="1">
      <c r="B63" s="194"/>
      <c r="C63" s="194"/>
      <c r="D63" s="165">
        <v>2021</v>
      </c>
      <c r="E63" s="168"/>
      <c r="F63" s="178">
        <v>2020</v>
      </c>
      <c r="G63" s="178"/>
      <c r="H63" s="195" t="s">
        <v>23</v>
      </c>
      <c r="I63" s="197">
        <v>2021</v>
      </c>
      <c r="J63" s="165" t="s">
        <v>89</v>
      </c>
      <c r="K63" s="165">
        <v>2021</v>
      </c>
      <c r="L63" s="168"/>
      <c r="M63" s="178">
        <v>2020</v>
      </c>
      <c r="N63" s="168"/>
      <c r="O63" s="184" t="s">
        <v>23</v>
      </c>
    </row>
    <row r="64" spans="2:15">
      <c r="B64" s="185" t="s">
        <v>22</v>
      </c>
      <c r="C64" s="185" t="s">
        <v>25</v>
      </c>
      <c r="D64" s="169"/>
      <c r="E64" s="170"/>
      <c r="F64" s="179"/>
      <c r="G64" s="179"/>
      <c r="H64" s="196"/>
      <c r="I64" s="198"/>
      <c r="J64" s="166"/>
      <c r="K64" s="169"/>
      <c r="L64" s="170"/>
      <c r="M64" s="179"/>
      <c r="N64" s="170"/>
      <c r="O64" s="184"/>
    </row>
    <row r="65" spans="2:15" ht="15" customHeight="1">
      <c r="B65" s="185"/>
      <c r="C65" s="185"/>
      <c r="D65" s="153" t="s">
        <v>26</v>
      </c>
      <c r="E65" s="149" t="s">
        <v>2</v>
      </c>
      <c r="F65" s="152" t="s">
        <v>26</v>
      </c>
      <c r="G65" s="48" t="s">
        <v>2</v>
      </c>
      <c r="H65" s="187" t="s">
        <v>27</v>
      </c>
      <c r="I65" s="49" t="s">
        <v>26</v>
      </c>
      <c r="J65" s="189" t="s">
        <v>90</v>
      </c>
      <c r="K65" s="153" t="s">
        <v>26</v>
      </c>
      <c r="L65" s="47" t="s">
        <v>2</v>
      </c>
      <c r="M65" s="152" t="s">
        <v>26</v>
      </c>
      <c r="N65" s="47" t="s">
        <v>2</v>
      </c>
      <c r="O65" s="191" t="s">
        <v>27</v>
      </c>
    </row>
    <row r="66" spans="2:15" ht="25.5">
      <c r="B66" s="186"/>
      <c r="C66" s="186"/>
      <c r="D66" s="150" t="s">
        <v>28</v>
      </c>
      <c r="E66" s="151" t="s">
        <v>29</v>
      </c>
      <c r="F66" s="45" t="s">
        <v>28</v>
      </c>
      <c r="G66" s="46" t="s">
        <v>29</v>
      </c>
      <c r="H66" s="188"/>
      <c r="I66" s="50" t="s">
        <v>28</v>
      </c>
      <c r="J66" s="190"/>
      <c r="K66" s="150" t="s">
        <v>28</v>
      </c>
      <c r="L66" s="151" t="s">
        <v>29</v>
      </c>
      <c r="M66" s="45" t="s">
        <v>28</v>
      </c>
      <c r="N66" s="151" t="s">
        <v>29</v>
      </c>
      <c r="O66" s="192"/>
    </row>
    <row r="67" spans="2:15">
      <c r="B67" s="66"/>
      <c r="C67" s="59" t="s">
        <v>4</v>
      </c>
      <c r="D67" s="74">
        <v>105</v>
      </c>
      <c r="E67" s="61">
        <v>0.18584070796460178</v>
      </c>
      <c r="F67" s="75">
        <v>97</v>
      </c>
      <c r="G67" s="62">
        <v>0.20292887029288703</v>
      </c>
      <c r="H67" s="63">
        <v>8.247422680412364E-2</v>
      </c>
      <c r="I67" s="74">
        <v>126</v>
      </c>
      <c r="J67" s="65">
        <v>-0.16666666666666663</v>
      </c>
      <c r="K67" s="74">
        <v>923</v>
      </c>
      <c r="L67" s="61">
        <v>0.19415229280605806</v>
      </c>
      <c r="M67" s="75">
        <v>735</v>
      </c>
      <c r="N67" s="62">
        <v>0.20880681818181818</v>
      </c>
      <c r="O67" s="63">
        <v>0.25578231292517017</v>
      </c>
    </row>
    <row r="68" spans="2:15">
      <c r="B68" s="66"/>
      <c r="C68" s="67" t="s">
        <v>9</v>
      </c>
      <c r="D68" s="76">
        <v>92</v>
      </c>
      <c r="E68" s="69">
        <v>0.16283185840707964</v>
      </c>
      <c r="F68" s="77">
        <v>87</v>
      </c>
      <c r="G68" s="78">
        <v>0.18200836820083682</v>
      </c>
      <c r="H68" s="70">
        <v>5.7471264367816133E-2</v>
      </c>
      <c r="I68" s="76">
        <v>123</v>
      </c>
      <c r="J68" s="79">
        <v>-0.25203252032520329</v>
      </c>
      <c r="K68" s="76">
        <v>867</v>
      </c>
      <c r="L68" s="69">
        <v>0.1823727387463189</v>
      </c>
      <c r="M68" s="77">
        <v>700</v>
      </c>
      <c r="N68" s="78">
        <v>0.19886363636363635</v>
      </c>
      <c r="O68" s="70">
        <v>0.23857142857142866</v>
      </c>
    </row>
    <row r="69" spans="2:15">
      <c r="B69" s="66"/>
      <c r="C69" s="67" t="s">
        <v>12</v>
      </c>
      <c r="D69" s="76">
        <v>103</v>
      </c>
      <c r="E69" s="69">
        <v>0.18230088495575222</v>
      </c>
      <c r="F69" s="77">
        <v>80</v>
      </c>
      <c r="G69" s="78">
        <v>0.16736401673640167</v>
      </c>
      <c r="H69" s="70">
        <v>0.28750000000000009</v>
      </c>
      <c r="I69" s="77">
        <v>86</v>
      </c>
      <c r="J69" s="79">
        <v>0.19767441860465107</v>
      </c>
      <c r="K69" s="76">
        <v>751</v>
      </c>
      <c r="L69" s="69">
        <v>0.15797223390828777</v>
      </c>
      <c r="M69" s="77">
        <v>645</v>
      </c>
      <c r="N69" s="78">
        <v>0.18323863636363635</v>
      </c>
      <c r="O69" s="70">
        <v>0.16434108527131785</v>
      </c>
    </row>
    <row r="70" spans="2:15">
      <c r="B70" s="66"/>
      <c r="C70" s="67" t="s">
        <v>3</v>
      </c>
      <c r="D70" s="76">
        <v>51</v>
      </c>
      <c r="E70" s="69">
        <v>9.0265486725663716E-2</v>
      </c>
      <c r="F70" s="77">
        <v>49</v>
      </c>
      <c r="G70" s="78">
        <v>0.10251046025104603</v>
      </c>
      <c r="H70" s="70">
        <v>4.081632653061229E-2</v>
      </c>
      <c r="I70" s="77">
        <v>82</v>
      </c>
      <c r="J70" s="79">
        <v>-0.37804878048780488</v>
      </c>
      <c r="K70" s="76">
        <v>643</v>
      </c>
      <c r="L70" s="69">
        <v>0.13525452250736222</v>
      </c>
      <c r="M70" s="77">
        <v>394</v>
      </c>
      <c r="N70" s="78">
        <v>0.11193181818181819</v>
      </c>
      <c r="O70" s="70">
        <v>0.63197969543147203</v>
      </c>
    </row>
    <row r="71" spans="2:15">
      <c r="B71" s="106"/>
      <c r="C71" s="67" t="s">
        <v>10</v>
      </c>
      <c r="D71" s="76">
        <v>59</v>
      </c>
      <c r="E71" s="69">
        <v>0.10442477876106195</v>
      </c>
      <c r="F71" s="77">
        <v>41</v>
      </c>
      <c r="G71" s="78">
        <v>8.5774058577405859E-2</v>
      </c>
      <c r="H71" s="70">
        <v>0.43902439024390238</v>
      </c>
      <c r="I71" s="77">
        <v>75</v>
      </c>
      <c r="J71" s="79">
        <v>-0.21333333333333337</v>
      </c>
      <c r="K71" s="76">
        <v>638</v>
      </c>
      <c r="L71" s="69">
        <v>0.13420277660917124</v>
      </c>
      <c r="M71" s="77">
        <v>364</v>
      </c>
      <c r="N71" s="78">
        <v>0.10340909090909091</v>
      </c>
      <c r="O71" s="70">
        <v>0.75274725274725274</v>
      </c>
    </row>
    <row r="72" spans="2:15">
      <c r="B72" s="66"/>
      <c r="C72" s="67" t="s">
        <v>8</v>
      </c>
      <c r="D72" s="76">
        <v>86</v>
      </c>
      <c r="E72" s="69">
        <v>0.15221238938053097</v>
      </c>
      <c r="F72" s="77">
        <v>63</v>
      </c>
      <c r="G72" s="78">
        <v>0.13179916317991633</v>
      </c>
      <c r="H72" s="70">
        <v>0.36507936507936511</v>
      </c>
      <c r="I72" s="77">
        <v>74</v>
      </c>
      <c r="J72" s="79">
        <v>0.16216216216216206</v>
      </c>
      <c r="K72" s="76">
        <v>509</v>
      </c>
      <c r="L72" s="69">
        <v>0.1070677324358435</v>
      </c>
      <c r="M72" s="77">
        <v>376</v>
      </c>
      <c r="N72" s="78">
        <v>0.10681818181818181</v>
      </c>
      <c r="O72" s="70">
        <v>0.35372340425531923</v>
      </c>
    </row>
    <row r="73" spans="2:15">
      <c r="B73" s="66"/>
      <c r="C73" s="67" t="s">
        <v>11</v>
      </c>
      <c r="D73" s="76">
        <v>42</v>
      </c>
      <c r="E73" s="69">
        <v>7.4336283185840707E-2</v>
      </c>
      <c r="F73" s="77">
        <v>34</v>
      </c>
      <c r="G73" s="78">
        <v>7.1129707112970716E-2</v>
      </c>
      <c r="H73" s="70">
        <v>0.23529411764705888</v>
      </c>
      <c r="I73" s="77">
        <v>34</v>
      </c>
      <c r="J73" s="79">
        <v>0.23529411764705888</v>
      </c>
      <c r="K73" s="76">
        <v>237</v>
      </c>
      <c r="L73" s="69">
        <v>4.9852755574253262E-2</v>
      </c>
      <c r="M73" s="77">
        <v>162</v>
      </c>
      <c r="N73" s="78">
        <v>4.6022727272727271E-2</v>
      </c>
      <c r="O73" s="70">
        <v>0.46296296296296302</v>
      </c>
    </row>
    <row r="74" spans="2:15">
      <c r="B74" s="123"/>
      <c r="C74" s="80" t="s">
        <v>30</v>
      </c>
      <c r="D74" s="92">
        <f>+D75-SUM(D67:D73)</f>
        <v>27</v>
      </c>
      <c r="E74" s="142">
        <f>+E75-SUM(E67:E73)</f>
        <v>4.7787610619469012E-2</v>
      </c>
      <c r="F74" s="92">
        <f>+F75-SUM(F67:F73)</f>
        <v>27</v>
      </c>
      <c r="G74" s="142">
        <f>+G75-SUM(G67:G73)</f>
        <v>5.6485355648535518E-2</v>
      </c>
      <c r="H74" s="83">
        <f>+D74/F74-1</f>
        <v>0</v>
      </c>
      <c r="I74" s="92">
        <f>+I75-SUM(I67:I73)</f>
        <v>29</v>
      </c>
      <c r="J74" s="82">
        <f>+D74/I74-1</f>
        <v>-6.8965517241379337E-2</v>
      </c>
      <c r="K74" s="92">
        <f>+K75-SUM(K67:K73)</f>
        <v>186</v>
      </c>
      <c r="L74" s="142">
        <f>+L75-SUM(L67:L73)</f>
        <v>3.9124947412705002E-2</v>
      </c>
      <c r="M74" s="92">
        <f>+M75-SUM(M67:M73)</f>
        <v>144</v>
      </c>
      <c r="N74" s="142">
        <f>+N75-SUM(N67:N73)</f>
        <v>4.0909090909091006E-2</v>
      </c>
      <c r="O74" s="83">
        <f>+K74/M74-1</f>
        <v>0.29166666666666674</v>
      </c>
    </row>
    <row r="75" spans="2:15">
      <c r="B75" s="23"/>
      <c r="C75" s="89" t="s">
        <v>31</v>
      </c>
      <c r="D75" s="35">
        <v>565</v>
      </c>
      <c r="E75" s="10">
        <v>1</v>
      </c>
      <c r="F75" s="35">
        <v>478</v>
      </c>
      <c r="G75" s="10">
        <v>1</v>
      </c>
      <c r="H75" s="11">
        <v>0.18200836820083688</v>
      </c>
      <c r="I75" s="35">
        <v>629</v>
      </c>
      <c r="J75" s="12">
        <v>-0.10174880763116056</v>
      </c>
      <c r="K75" s="35">
        <v>4754</v>
      </c>
      <c r="L75" s="10">
        <v>1</v>
      </c>
      <c r="M75" s="35">
        <v>3520</v>
      </c>
      <c r="N75" s="10">
        <v>1</v>
      </c>
      <c r="O75" s="20">
        <v>0.35056818181818183</v>
      </c>
    </row>
    <row r="76" spans="2:15">
      <c r="B76" s="132" t="s">
        <v>44</v>
      </c>
      <c r="C76" s="133"/>
      <c r="D76" s="133"/>
      <c r="E76" s="133"/>
      <c r="F76" s="133"/>
      <c r="G76" s="133"/>
      <c r="H76" s="133"/>
      <c r="I76" s="133"/>
      <c r="J76" s="133"/>
      <c r="K76" s="133"/>
      <c r="L76" s="133"/>
      <c r="M76" s="133"/>
      <c r="N76" s="133"/>
      <c r="O76" s="133"/>
    </row>
  </sheetData>
  <mergeCells count="69">
    <mergeCell ref="O65:O66"/>
    <mergeCell ref="D63:E64"/>
    <mergeCell ref="F63:G64"/>
    <mergeCell ref="H63:H64"/>
    <mergeCell ref="I63:I64"/>
    <mergeCell ref="J63:J64"/>
    <mergeCell ref="K63:L64"/>
    <mergeCell ref="B59:N59"/>
    <mergeCell ref="B60:N60"/>
    <mergeCell ref="B61:B63"/>
    <mergeCell ref="C61:C63"/>
    <mergeCell ref="D61:H61"/>
    <mergeCell ref="I61:J61"/>
    <mergeCell ref="K61:O61"/>
    <mergeCell ref="D62:H62"/>
    <mergeCell ref="I62:J62"/>
    <mergeCell ref="K62:O62"/>
    <mergeCell ref="M63:N64"/>
    <mergeCell ref="O63:O64"/>
    <mergeCell ref="B64:B66"/>
    <mergeCell ref="C64:C66"/>
    <mergeCell ref="H65:H66"/>
    <mergeCell ref="J65:J66"/>
    <mergeCell ref="O41:O42"/>
    <mergeCell ref="D39:E40"/>
    <mergeCell ref="F39:G40"/>
    <mergeCell ref="H39:H40"/>
    <mergeCell ref="I39:I40"/>
    <mergeCell ref="J39:J40"/>
    <mergeCell ref="K39:L40"/>
    <mergeCell ref="B35:N35"/>
    <mergeCell ref="B36:N36"/>
    <mergeCell ref="B37:B39"/>
    <mergeCell ref="C37:C39"/>
    <mergeCell ref="D37:H37"/>
    <mergeCell ref="I37:J37"/>
    <mergeCell ref="K37:O37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8:O9"/>
    <mergeCell ref="D6:E7"/>
    <mergeCell ref="F6:G7"/>
    <mergeCell ref="H6:H7"/>
    <mergeCell ref="I6:I7"/>
    <mergeCell ref="J6:J7"/>
    <mergeCell ref="K6:L7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</mergeCells>
  <conditionalFormatting sqref="H15:H17 O15:O17 H24:H26 J24:J26 O24:O26">
    <cfRule type="cellIs" dxfId="93" priority="38" operator="lessThan">
      <formula>0</formula>
    </cfRule>
  </conditionalFormatting>
  <conditionalFormatting sqref="H11:H14 J11:J14 O11:O14">
    <cfRule type="cellIs" dxfId="92" priority="37" operator="lessThan">
      <formula>0</formula>
    </cfRule>
  </conditionalFormatting>
  <conditionalFormatting sqref="J15:J16">
    <cfRule type="cellIs" dxfId="91" priority="36" operator="lessThan">
      <formula>0</formula>
    </cfRule>
  </conditionalFormatting>
  <conditionalFormatting sqref="H10 J10 O10">
    <cfRule type="cellIs" dxfId="90" priority="35" operator="lessThan">
      <formula>0</formula>
    </cfRule>
  </conditionalFormatting>
  <conditionalFormatting sqref="D19:O26 D10:O16">
    <cfRule type="cellIs" dxfId="89" priority="34" operator="equal">
      <formula>0</formula>
    </cfRule>
  </conditionalFormatting>
  <conditionalFormatting sqref="H17 O17">
    <cfRule type="cellIs" dxfId="88" priority="33" operator="lessThan">
      <formula>0</formula>
    </cfRule>
  </conditionalFormatting>
  <conditionalFormatting sqref="H19:H23 J19:J23 O19:O23">
    <cfRule type="cellIs" dxfId="87" priority="32" operator="lessThan">
      <formula>0</formula>
    </cfRule>
  </conditionalFormatting>
  <conditionalFormatting sqref="H18 J18 O18">
    <cfRule type="cellIs" dxfId="86" priority="31" operator="lessThan">
      <formula>0</formula>
    </cfRule>
  </conditionalFormatting>
  <conditionalFormatting sqref="H18 O18">
    <cfRule type="cellIs" dxfId="85" priority="30" operator="lessThan">
      <formula>0</formula>
    </cfRule>
  </conditionalFormatting>
  <conditionalFormatting sqref="H28 J28 O28">
    <cfRule type="cellIs" dxfId="84" priority="28" operator="lessThan">
      <formula>0</formula>
    </cfRule>
  </conditionalFormatting>
  <conditionalFormatting sqref="H28 O28">
    <cfRule type="cellIs" dxfId="83" priority="27" operator="lessThan">
      <formula>0</formula>
    </cfRule>
  </conditionalFormatting>
  <conditionalFormatting sqref="H29 O29">
    <cfRule type="cellIs" dxfId="82" priority="26" operator="lessThan">
      <formula>0</formula>
    </cfRule>
  </conditionalFormatting>
  <conditionalFormatting sqref="H29 O29 J29">
    <cfRule type="cellIs" dxfId="81" priority="25" operator="lessThan">
      <formula>0</formula>
    </cfRule>
  </conditionalFormatting>
  <conditionalFormatting sqref="H30 O30">
    <cfRule type="cellIs" dxfId="80" priority="24" operator="lessThan">
      <formula>0</formula>
    </cfRule>
  </conditionalFormatting>
  <conditionalFormatting sqref="H30 O30 J30">
    <cfRule type="cellIs" dxfId="79" priority="23" operator="lessThan">
      <formula>0</formula>
    </cfRule>
  </conditionalFormatting>
  <conditionalFormatting sqref="H43 O43 J43">
    <cfRule type="cellIs" dxfId="78" priority="22" operator="lessThan">
      <formula>0</formula>
    </cfRule>
  </conditionalFormatting>
  <conditionalFormatting sqref="H49:H51 J49:J51 O49:O51">
    <cfRule type="cellIs" dxfId="77" priority="20" operator="lessThan">
      <formula>0</formula>
    </cfRule>
  </conditionalFormatting>
  <conditionalFormatting sqref="H44:H48 J44:J48 O44:O48">
    <cfRule type="cellIs" dxfId="76" priority="21" operator="lessThan">
      <formula>0</formula>
    </cfRule>
  </conditionalFormatting>
  <conditionalFormatting sqref="H52 J52 O52">
    <cfRule type="cellIs" dxfId="75" priority="18" operator="lessThan">
      <formula>0</formula>
    </cfRule>
  </conditionalFormatting>
  <conditionalFormatting sqref="H52 O52">
    <cfRule type="cellIs" dxfId="74" priority="19" operator="lessThan">
      <formula>0</formula>
    </cfRule>
  </conditionalFormatting>
  <conditionalFormatting sqref="H55 O55">
    <cfRule type="cellIs" dxfId="73" priority="17" operator="lessThan">
      <formula>0</formula>
    </cfRule>
  </conditionalFormatting>
  <conditionalFormatting sqref="H55 O55 J55">
    <cfRule type="cellIs" dxfId="72" priority="16" operator="lessThan">
      <formula>0</formula>
    </cfRule>
  </conditionalFormatting>
  <conditionalFormatting sqref="H53 J53 O53">
    <cfRule type="cellIs" dxfId="71" priority="15" operator="lessThan">
      <formula>0</formula>
    </cfRule>
  </conditionalFormatting>
  <conditionalFormatting sqref="H53 O53">
    <cfRule type="cellIs" dxfId="70" priority="14" operator="lessThan">
      <formula>0</formula>
    </cfRule>
  </conditionalFormatting>
  <conditionalFormatting sqref="H54 O54">
    <cfRule type="cellIs" dxfId="69" priority="13" operator="lessThan">
      <formula>0</formula>
    </cfRule>
  </conditionalFormatting>
  <conditionalFormatting sqref="H54 O54 J54">
    <cfRule type="cellIs" dxfId="68" priority="12" operator="lessThan">
      <formula>0</formula>
    </cfRule>
  </conditionalFormatting>
  <conditionalFormatting sqref="H74 O74">
    <cfRule type="cellIs" dxfId="67" priority="11" operator="lessThan">
      <formula>0</formula>
    </cfRule>
  </conditionalFormatting>
  <conditionalFormatting sqref="H67:H71 J67:J71 O67:O71">
    <cfRule type="cellIs" dxfId="66" priority="10" operator="lessThan">
      <formula>0</formula>
    </cfRule>
  </conditionalFormatting>
  <conditionalFormatting sqref="H74 O74">
    <cfRule type="cellIs" dxfId="65" priority="39" operator="lessThan">
      <formula>0</formula>
    </cfRule>
  </conditionalFormatting>
  <conditionalFormatting sqref="J72:J73 O72:O73 H72:H73">
    <cfRule type="cellIs" dxfId="64" priority="8" operator="lessThan">
      <formula>0</formula>
    </cfRule>
  </conditionalFormatting>
  <conditionalFormatting sqref="D67:O73">
    <cfRule type="cellIs" dxfId="63" priority="7" operator="equal">
      <formula>0</formula>
    </cfRule>
  </conditionalFormatting>
  <conditionalFormatting sqref="H75 O75">
    <cfRule type="cellIs" dxfId="62" priority="6" operator="lessThan">
      <formula>0</formula>
    </cfRule>
  </conditionalFormatting>
  <conditionalFormatting sqref="H75 O75 J75">
    <cfRule type="cellIs" dxfId="61" priority="5" operator="lessThan">
      <formula>0</formula>
    </cfRule>
  </conditionalFormatting>
  <conditionalFormatting sqref="H27">
    <cfRule type="cellIs" dxfId="60" priority="3" operator="lessThan">
      <formula>0</formula>
    </cfRule>
  </conditionalFormatting>
  <conditionalFormatting sqref="H27">
    <cfRule type="cellIs" dxfId="59" priority="4" operator="lessThan">
      <formula>0</formula>
    </cfRule>
  </conditionalFormatting>
  <conditionalFormatting sqref="O27">
    <cfRule type="cellIs" dxfId="58" priority="1" operator="lessThan">
      <formula>0</formula>
    </cfRule>
  </conditionalFormatting>
  <conditionalFormatting sqref="O27">
    <cfRule type="cellIs" dxfId="57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F090C-90EE-4640-9EC5-2705D3E88476}">
  <sheetPr>
    <pageSetUpPr fitToPage="1"/>
  </sheetPr>
  <dimension ref="B1:W65"/>
  <sheetViews>
    <sheetView showGridLines="0" workbookViewId="0">
      <selection activeCell="J19" sqref="J19"/>
    </sheetView>
  </sheetViews>
  <sheetFormatPr defaultRowHeight="15"/>
  <cols>
    <col min="1" max="1" width="2" style="134" customWidth="1"/>
    <col min="2" max="2" width="8.140625" style="134" customWidth="1"/>
    <col min="3" max="3" width="20.28515625" style="134" customWidth="1"/>
    <col min="4" max="9" width="8.85546875" style="134" customWidth="1"/>
    <col min="10" max="10" width="9.42578125" style="134" customWidth="1"/>
    <col min="11" max="12" width="11.28515625" style="134" customWidth="1"/>
    <col min="13" max="14" width="8.85546875" style="134" customWidth="1"/>
    <col min="15" max="15" width="13.28515625" style="134" customWidth="1"/>
    <col min="16" max="16" width="9.42578125" style="134" customWidth="1"/>
    <col min="17" max="17" width="20.85546875" style="134" customWidth="1"/>
    <col min="18" max="22" width="11" style="134" customWidth="1"/>
    <col min="23" max="256" width="8.7109375" style="134"/>
    <col min="257" max="257" width="2" style="134" customWidth="1"/>
    <col min="258" max="258" width="8.140625" style="134" customWidth="1"/>
    <col min="259" max="259" width="20.28515625" style="134" customWidth="1"/>
    <col min="260" max="265" width="8.85546875" style="134" customWidth="1"/>
    <col min="266" max="266" width="9.42578125" style="134" customWidth="1"/>
    <col min="267" max="268" width="11.28515625" style="134" customWidth="1"/>
    <col min="269" max="270" width="8.85546875" style="134" customWidth="1"/>
    <col min="271" max="271" width="13.28515625" style="134" customWidth="1"/>
    <col min="272" max="272" width="9.42578125" style="134" customWidth="1"/>
    <col min="273" max="273" width="20.85546875" style="134" customWidth="1"/>
    <col min="274" max="278" width="11" style="134" customWidth="1"/>
    <col min="279" max="512" width="8.7109375" style="134"/>
    <col min="513" max="513" width="2" style="134" customWidth="1"/>
    <col min="514" max="514" width="8.140625" style="134" customWidth="1"/>
    <col min="515" max="515" width="20.28515625" style="134" customWidth="1"/>
    <col min="516" max="521" width="8.85546875" style="134" customWidth="1"/>
    <col min="522" max="522" width="9.42578125" style="134" customWidth="1"/>
    <col min="523" max="524" width="11.28515625" style="134" customWidth="1"/>
    <col min="525" max="526" width="8.85546875" style="134" customWidth="1"/>
    <col min="527" max="527" width="13.28515625" style="134" customWidth="1"/>
    <col min="528" max="528" width="9.42578125" style="134" customWidth="1"/>
    <col min="529" max="529" width="20.85546875" style="134" customWidth="1"/>
    <col min="530" max="534" width="11" style="134" customWidth="1"/>
    <col min="535" max="768" width="8.7109375" style="134"/>
    <col min="769" max="769" width="2" style="134" customWidth="1"/>
    <col min="770" max="770" width="8.140625" style="134" customWidth="1"/>
    <col min="771" max="771" width="20.28515625" style="134" customWidth="1"/>
    <col min="772" max="777" width="8.85546875" style="134" customWidth="1"/>
    <col min="778" max="778" width="9.42578125" style="134" customWidth="1"/>
    <col min="779" max="780" width="11.28515625" style="134" customWidth="1"/>
    <col min="781" max="782" width="8.85546875" style="134" customWidth="1"/>
    <col min="783" max="783" width="13.28515625" style="134" customWidth="1"/>
    <col min="784" max="784" width="9.42578125" style="134" customWidth="1"/>
    <col min="785" max="785" width="20.85546875" style="134" customWidth="1"/>
    <col min="786" max="790" width="11" style="134" customWidth="1"/>
    <col min="791" max="1024" width="8.7109375" style="134"/>
    <col min="1025" max="1025" width="2" style="134" customWidth="1"/>
    <col min="1026" max="1026" width="8.140625" style="134" customWidth="1"/>
    <col min="1027" max="1027" width="20.28515625" style="134" customWidth="1"/>
    <col min="1028" max="1033" width="8.85546875" style="134" customWidth="1"/>
    <col min="1034" max="1034" width="9.42578125" style="134" customWidth="1"/>
    <col min="1035" max="1036" width="11.28515625" style="134" customWidth="1"/>
    <col min="1037" max="1038" width="8.85546875" style="134" customWidth="1"/>
    <col min="1039" max="1039" width="13.28515625" style="134" customWidth="1"/>
    <col min="1040" max="1040" width="9.42578125" style="134" customWidth="1"/>
    <col min="1041" max="1041" width="20.85546875" style="134" customWidth="1"/>
    <col min="1042" max="1046" width="11" style="134" customWidth="1"/>
    <col min="1047" max="1280" width="8.7109375" style="134"/>
    <col min="1281" max="1281" width="2" style="134" customWidth="1"/>
    <col min="1282" max="1282" width="8.140625" style="134" customWidth="1"/>
    <col min="1283" max="1283" width="20.28515625" style="134" customWidth="1"/>
    <col min="1284" max="1289" width="8.85546875" style="134" customWidth="1"/>
    <col min="1290" max="1290" width="9.42578125" style="134" customWidth="1"/>
    <col min="1291" max="1292" width="11.28515625" style="134" customWidth="1"/>
    <col min="1293" max="1294" width="8.85546875" style="134" customWidth="1"/>
    <col min="1295" max="1295" width="13.28515625" style="134" customWidth="1"/>
    <col min="1296" max="1296" width="9.42578125" style="134" customWidth="1"/>
    <col min="1297" max="1297" width="20.85546875" style="134" customWidth="1"/>
    <col min="1298" max="1302" width="11" style="134" customWidth="1"/>
    <col min="1303" max="1536" width="8.7109375" style="134"/>
    <col min="1537" max="1537" width="2" style="134" customWidth="1"/>
    <col min="1538" max="1538" width="8.140625" style="134" customWidth="1"/>
    <col min="1539" max="1539" width="20.28515625" style="134" customWidth="1"/>
    <col min="1540" max="1545" width="8.85546875" style="134" customWidth="1"/>
    <col min="1546" max="1546" width="9.42578125" style="134" customWidth="1"/>
    <col min="1547" max="1548" width="11.28515625" style="134" customWidth="1"/>
    <col min="1549" max="1550" width="8.85546875" style="134" customWidth="1"/>
    <col min="1551" max="1551" width="13.28515625" style="134" customWidth="1"/>
    <col min="1552" max="1552" width="9.42578125" style="134" customWidth="1"/>
    <col min="1553" max="1553" width="20.85546875" style="134" customWidth="1"/>
    <col min="1554" max="1558" width="11" style="134" customWidth="1"/>
    <col min="1559" max="1792" width="8.7109375" style="134"/>
    <col min="1793" max="1793" width="2" style="134" customWidth="1"/>
    <col min="1794" max="1794" width="8.140625" style="134" customWidth="1"/>
    <col min="1795" max="1795" width="20.28515625" style="134" customWidth="1"/>
    <col min="1796" max="1801" width="8.85546875" style="134" customWidth="1"/>
    <col min="1802" max="1802" width="9.42578125" style="134" customWidth="1"/>
    <col min="1803" max="1804" width="11.28515625" style="134" customWidth="1"/>
    <col min="1805" max="1806" width="8.85546875" style="134" customWidth="1"/>
    <col min="1807" max="1807" width="13.28515625" style="134" customWidth="1"/>
    <col min="1808" max="1808" width="9.42578125" style="134" customWidth="1"/>
    <col min="1809" max="1809" width="20.85546875" style="134" customWidth="1"/>
    <col min="1810" max="1814" width="11" style="134" customWidth="1"/>
    <col min="1815" max="2048" width="8.7109375" style="134"/>
    <col min="2049" max="2049" width="2" style="134" customWidth="1"/>
    <col min="2050" max="2050" width="8.140625" style="134" customWidth="1"/>
    <col min="2051" max="2051" width="20.28515625" style="134" customWidth="1"/>
    <col min="2052" max="2057" width="8.85546875" style="134" customWidth="1"/>
    <col min="2058" max="2058" width="9.42578125" style="134" customWidth="1"/>
    <col min="2059" max="2060" width="11.28515625" style="134" customWidth="1"/>
    <col min="2061" max="2062" width="8.85546875" style="134" customWidth="1"/>
    <col min="2063" max="2063" width="13.28515625" style="134" customWidth="1"/>
    <col min="2064" max="2064" width="9.42578125" style="134" customWidth="1"/>
    <col min="2065" max="2065" width="20.85546875" style="134" customWidth="1"/>
    <col min="2066" max="2070" width="11" style="134" customWidth="1"/>
    <col min="2071" max="2304" width="8.7109375" style="134"/>
    <col min="2305" max="2305" width="2" style="134" customWidth="1"/>
    <col min="2306" max="2306" width="8.140625" style="134" customWidth="1"/>
    <col min="2307" max="2307" width="20.28515625" style="134" customWidth="1"/>
    <col min="2308" max="2313" width="8.85546875" style="134" customWidth="1"/>
    <col min="2314" max="2314" width="9.42578125" style="134" customWidth="1"/>
    <col min="2315" max="2316" width="11.28515625" style="134" customWidth="1"/>
    <col min="2317" max="2318" width="8.85546875" style="134" customWidth="1"/>
    <col min="2319" max="2319" width="13.28515625" style="134" customWidth="1"/>
    <col min="2320" max="2320" width="9.42578125" style="134" customWidth="1"/>
    <col min="2321" max="2321" width="20.85546875" style="134" customWidth="1"/>
    <col min="2322" max="2326" width="11" style="134" customWidth="1"/>
    <col min="2327" max="2560" width="8.7109375" style="134"/>
    <col min="2561" max="2561" width="2" style="134" customWidth="1"/>
    <col min="2562" max="2562" width="8.140625" style="134" customWidth="1"/>
    <col min="2563" max="2563" width="20.28515625" style="134" customWidth="1"/>
    <col min="2564" max="2569" width="8.85546875" style="134" customWidth="1"/>
    <col min="2570" max="2570" width="9.42578125" style="134" customWidth="1"/>
    <col min="2571" max="2572" width="11.28515625" style="134" customWidth="1"/>
    <col min="2573" max="2574" width="8.85546875" style="134" customWidth="1"/>
    <col min="2575" max="2575" width="13.28515625" style="134" customWidth="1"/>
    <col min="2576" max="2576" width="9.42578125" style="134" customWidth="1"/>
    <col min="2577" max="2577" width="20.85546875" style="134" customWidth="1"/>
    <col min="2578" max="2582" width="11" style="134" customWidth="1"/>
    <col min="2583" max="2816" width="8.7109375" style="134"/>
    <col min="2817" max="2817" width="2" style="134" customWidth="1"/>
    <col min="2818" max="2818" width="8.140625" style="134" customWidth="1"/>
    <col min="2819" max="2819" width="20.28515625" style="134" customWidth="1"/>
    <col min="2820" max="2825" width="8.85546875" style="134" customWidth="1"/>
    <col min="2826" max="2826" width="9.42578125" style="134" customWidth="1"/>
    <col min="2827" max="2828" width="11.28515625" style="134" customWidth="1"/>
    <col min="2829" max="2830" width="8.85546875" style="134" customWidth="1"/>
    <col min="2831" max="2831" width="13.28515625" style="134" customWidth="1"/>
    <col min="2832" max="2832" width="9.42578125" style="134" customWidth="1"/>
    <col min="2833" max="2833" width="20.85546875" style="134" customWidth="1"/>
    <col min="2834" max="2838" width="11" style="134" customWidth="1"/>
    <col min="2839" max="3072" width="8.7109375" style="134"/>
    <col min="3073" max="3073" width="2" style="134" customWidth="1"/>
    <col min="3074" max="3074" width="8.140625" style="134" customWidth="1"/>
    <col min="3075" max="3075" width="20.28515625" style="134" customWidth="1"/>
    <col min="3076" max="3081" width="8.85546875" style="134" customWidth="1"/>
    <col min="3082" max="3082" width="9.42578125" style="134" customWidth="1"/>
    <col min="3083" max="3084" width="11.28515625" style="134" customWidth="1"/>
    <col min="3085" max="3086" width="8.85546875" style="134" customWidth="1"/>
    <col min="3087" max="3087" width="13.28515625" style="134" customWidth="1"/>
    <col min="3088" max="3088" width="9.42578125" style="134" customWidth="1"/>
    <col min="3089" max="3089" width="20.85546875" style="134" customWidth="1"/>
    <col min="3090" max="3094" width="11" style="134" customWidth="1"/>
    <col min="3095" max="3328" width="8.7109375" style="134"/>
    <col min="3329" max="3329" width="2" style="134" customWidth="1"/>
    <col min="3330" max="3330" width="8.140625" style="134" customWidth="1"/>
    <col min="3331" max="3331" width="20.28515625" style="134" customWidth="1"/>
    <col min="3332" max="3337" width="8.85546875" style="134" customWidth="1"/>
    <col min="3338" max="3338" width="9.42578125" style="134" customWidth="1"/>
    <col min="3339" max="3340" width="11.28515625" style="134" customWidth="1"/>
    <col min="3341" max="3342" width="8.85546875" style="134" customWidth="1"/>
    <col min="3343" max="3343" width="13.28515625" style="134" customWidth="1"/>
    <col min="3344" max="3344" width="9.42578125" style="134" customWidth="1"/>
    <col min="3345" max="3345" width="20.85546875" style="134" customWidth="1"/>
    <col min="3346" max="3350" width="11" style="134" customWidth="1"/>
    <col min="3351" max="3584" width="8.7109375" style="134"/>
    <col min="3585" max="3585" width="2" style="134" customWidth="1"/>
    <col min="3586" max="3586" width="8.140625" style="134" customWidth="1"/>
    <col min="3587" max="3587" width="20.28515625" style="134" customWidth="1"/>
    <col min="3588" max="3593" width="8.85546875" style="134" customWidth="1"/>
    <col min="3594" max="3594" width="9.42578125" style="134" customWidth="1"/>
    <col min="3595" max="3596" width="11.28515625" style="134" customWidth="1"/>
    <col min="3597" max="3598" width="8.85546875" style="134" customWidth="1"/>
    <col min="3599" max="3599" width="13.28515625" style="134" customWidth="1"/>
    <col min="3600" max="3600" width="9.42578125" style="134" customWidth="1"/>
    <col min="3601" max="3601" width="20.85546875" style="134" customWidth="1"/>
    <col min="3602" max="3606" width="11" style="134" customWidth="1"/>
    <col min="3607" max="3840" width="8.7109375" style="134"/>
    <col min="3841" max="3841" width="2" style="134" customWidth="1"/>
    <col min="3842" max="3842" width="8.140625" style="134" customWidth="1"/>
    <col min="3843" max="3843" width="20.28515625" style="134" customWidth="1"/>
    <col min="3844" max="3849" width="8.85546875" style="134" customWidth="1"/>
    <col min="3850" max="3850" width="9.42578125" style="134" customWidth="1"/>
    <col min="3851" max="3852" width="11.28515625" style="134" customWidth="1"/>
    <col min="3853" max="3854" width="8.85546875" style="134" customWidth="1"/>
    <col min="3855" max="3855" width="13.28515625" style="134" customWidth="1"/>
    <col min="3856" max="3856" width="9.42578125" style="134" customWidth="1"/>
    <col min="3857" max="3857" width="20.85546875" style="134" customWidth="1"/>
    <col min="3858" max="3862" width="11" style="134" customWidth="1"/>
    <col min="3863" max="4096" width="8.7109375" style="134"/>
    <col min="4097" max="4097" width="2" style="134" customWidth="1"/>
    <col min="4098" max="4098" width="8.140625" style="134" customWidth="1"/>
    <col min="4099" max="4099" width="20.28515625" style="134" customWidth="1"/>
    <col min="4100" max="4105" width="8.85546875" style="134" customWidth="1"/>
    <col min="4106" max="4106" width="9.42578125" style="134" customWidth="1"/>
    <col min="4107" max="4108" width="11.28515625" style="134" customWidth="1"/>
    <col min="4109" max="4110" width="8.85546875" style="134" customWidth="1"/>
    <col min="4111" max="4111" width="13.28515625" style="134" customWidth="1"/>
    <col min="4112" max="4112" width="9.42578125" style="134" customWidth="1"/>
    <col min="4113" max="4113" width="20.85546875" style="134" customWidth="1"/>
    <col min="4114" max="4118" width="11" style="134" customWidth="1"/>
    <col min="4119" max="4352" width="8.7109375" style="134"/>
    <col min="4353" max="4353" width="2" style="134" customWidth="1"/>
    <col min="4354" max="4354" width="8.140625" style="134" customWidth="1"/>
    <col min="4355" max="4355" width="20.28515625" style="134" customWidth="1"/>
    <col min="4356" max="4361" width="8.85546875" style="134" customWidth="1"/>
    <col min="4362" max="4362" width="9.42578125" style="134" customWidth="1"/>
    <col min="4363" max="4364" width="11.28515625" style="134" customWidth="1"/>
    <col min="4365" max="4366" width="8.85546875" style="134" customWidth="1"/>
    <col min="4367" max="4367" width="13.28515625" style="134" customWidth="1"/>
    <col min="4368" max="4368" width="9.42578125" style="134" customWidth="1"/>
    <col min="4369" max="4369" width="20.85546875" style="134" customWidth="1"/>
    <col min="4370" max="4374" width="11" style="134" customWidth="1"/>
    <col min="4375" max="4608" width="8.7109375" style="134"/>
    <col min="4609" max="4609" width="2" style="134" customWidth="1"/>
    <col min="4610" max="4610" width="8.140625" style="134" customWidth="1"/>
    <col min="4611" max="4611" width="20.28515625" style="134" customWidth="1"/>
    <col min="4612" max="4617" width="8.85546875" style="134" customWidth="1"/>
    <col min="4618" max="4618" width="9.42578125" style="134" customWidth="1"/>
    <col min="4619" max="4620" width="11.28515625" style="134" customWidth="1"/>
    <col min="4621" max="4622" width="8.85546875" style="134" customWidth="1"/>
    <col min="4623" max="4623" width="13.28515625" style="134" customWidth="1"/>
    <col min="4624" max="4624" width="9.42578125" style="134" customWidth="1"/>
    <col min="4625" max="4625" width="20.85546875" style="134" customWidth="1"/>
    <col min="4626" max="4630" width="11" style="134" customWidth="1"/>
    <col min="4631" max="4864" width="8.7109375" style="134"/>
    <col min="4865" max="4865" width="2" style="134" customWidth="1"/>
    <col min="4866" max="4866" width="8.140625" style="134" customWidth="1"/>
    <col min="4867" max="4867" width="20.28515625" style="134" customWidth="1"/>
    <col min="4868" max="4873" width="8.85546875" style="134" customWidth="1"/>
    <col min="4874" max="4874" width="9.42578125" style="134" customWidth="1"/>
    <col min="4875" max="4876" width="11.28515625" style="134" customWidth="1"/>
    <col min="4877" max="4878" width="8.85546875" style="134" customWidth="1"/>
    <col min="4879" max="4879" width="13.28515625" style="134" customWidth="1"/>
    <col min="4880" max="4880" width="9.42578125" style="134" customWidth="1"/>
    <col min="4881" max="4881" width="20.85546875" style="134" customWidth="1"/>
    <col min="4882" max="4886" width="11" style="134" customWidth="1"/>
    <col min="4887" max="5120" width="8.7109375" style="134"/>
    <col min="5121" max="5121" width="2" style="134" customWidth="1"/>
    <col min="5122" max="5122" width="8.140625" style="134" customWidth="1"/>
    <col min="5123" max="5123" width="20.28515625" style="134" customWidth="1"/>
    <col min="5124" max="5129" width="8.85546875" style="134" customWidth="1"/>
    <col min="5130" max="5130" width="9.42578125" style="134" customWidth="1"/>
    <col min="5131" max="5132" width="11.28515625" style="134" customWidth="1"/>
    <col min="5133" max="5134" width="8.85546875" style="134" customWidth="1"/>
    <col min="5135" max="5135" width="13.28515625" style="134" customWidth="1"/>
    <col min="5136" max="5136" width="9.42578125" style="134" customWidth="1"/>
    <col min="5137" max="5137" width="20.85546875" style="134" customWidth="1"/>
    <col min="5138" max="5142" width="11" style="134" customWidth="1"/>
    <col min="5143" max="5376" width="8.7109375" style="134"/>
    <col min="5377" max="5377" width="2" style="134" customWidth="1"/>
    <col min="5378" max="5378" width="8.140625" style="134" customWidth="1"/>
    <col min="5379" max="5379" width="20.28515625" style="134" customWidth="1"/>
    <col min="5380" max="5385" width="8.85546875" style="134" customWidth="1"/>
    <col min="5386" max="5386" width="9.42578125" style="134" customWidth="1"/>
    <col min="5387" max="5388" width="11.28515625" style="134" customWidth="1"/>
    <col min="5389" max="5390" width="8.85546875" style="134" customWidth="1"/>
    <col min="5391" max="5391" width="13.28515625" style="134" customWidth="1"/>
    <col min="5392" max="5392" width="9.42578125" style="134" customWidth="1"/>
    <col min="5393" max="5393" width="20.85546875" style="134" customWidth="1"/>
    <col min="5394" max="5398" width="11" style="134" customWidth="1"/>
    <col min="5399" max="5632" width="8.7109375" style="134"/>
    <col min="5633" max="5633" width="2" style="134" customWidth="1"/>
    <col min="5634" max="5634" width="8.140625" style="134" customWidth="1"/>
    <col min="5635" max="5635" width="20.28515625" style="134" customWidth="1"/>
    <col min="5636" max="5641" width="8.85546875" style="134" customWidth="1"/>
    <col min="5642" max="5642" width="9.42578125" style="134" customWidth="1"/>
    <col min="5643" max="5644" width="11.28515625" style="134" customWidth="1"/>
    <col min="5645" max="5646" width="8.85546875" style="134" customWidth="1"/>
    <col min="5647" max="5647" width="13.28515625" style="134" customWidth="1"/>
    <col min="5648" max="5648" width="9.42578125" style="134" customWidth="1"/>
    <col min="5649" max="5649" width="20.85546875" style="134" customWidth="1"/>
    <col min="5650" max="5654" width="11" style="134" customWidth="1"/>
    <col min="5655" max="5888" width="8.7109375" style="134"/>
    <col min="5889" max="5889" width="2" style="134" customWidth="1"/>
    <col min="5890" max="5890" width="8.140625" style="134" customWidth="1"/>
    <col min="5891" max="5891" width="20.28515625" style="134" customWidth="1"/>
    <col min="5892" max="5897" width="8.85546875" style="134" customWidth="1"/>
    <col min="5898" max="5898" width="9.42578125" style="134" customWidth="1"/>
    <col min="5899" max="5900" width="11.28515625" style="134" customWidth="1"/>
    <col min="5901" max="5902" width="8.85546875" style="134" customWidth="1"/>
    <col min="5903" max="5903" width="13.28515625" style="134" customWidth="1"/>
    <col min="5904" max="5904" width="9.42578125" style="134" customWidth="1"/>
    <col min="5905" max="5905" width="20.85546875" style="134" customWidth="1"/>
    <col min="5906" max="5910" width="11" style="134" customWidth="1"/>
    <col min="5911" max="6144" width="8.7109375" style="134"/>
    <col min="6145" max="6145" width="2" style="134" customWidth="1"/>
    <col min="6146" max="6146" width="8.140625" style="134" customWidth="1"/>
    <col min="6147" max="6147" width="20.28515625" style="134" customWidth="1"/>
    <col min="6148" max="6153" width="8.85546875" style="134" customWidth="1"/>
    <col min="6154" max="6154" width="9.42578125" style="134" customWidth="1"/>
    <col min="6155" max="6156" width="11.28515625" style="134" customWidth="1"/>
    <col min="6157" max="6158" width="8.85546875" style="134" customWidth="1"/>
    <col min="6159" max="6159" width="13.28515625" style="134" customWidth="1"/>
    <col min="6160" max="6160" width="9.42578125" style="134" customWidth="1"/>
    <col min="6161" max="6161" width="20.85546875" style="134" customWidth="1"/>
    <col min="6162" max="6166" width="11" style="134" customWidth="1"/>
    <col min="6167" max="6400" width="8.7109375" style="134"/>
    <col min="6401" max="6401" width="2" style="134" customWidth="1"/>
    <col min="6402" max="6402" width="8.140625" style="134" customWidth="1"/>
    <col min="6403" max="6403" width="20.28515625" style="134" customWidth="1"/>
    <col min="6404" max="6409" width="8.85546875" style="134" customWidth="1"/>
    <col min="6410" max="6410" width="9.42578125" style="134" customWidth="1"/>
    <col min="6411" max="6412" width="11.28515625" style="134" customWidth="1"/>
    <col min="6413" max="6414" width="8.85546875" style="134" customWidth="1"/>
    <col min="6415" max="6415" width="13.28515625" style="134" customWidth="1"/>
    <col min="6416" max="6416" width="9.42578125" style="134" customWidth="1"/>
    <col min="6417" max="6417" width="20.85546875" style="134" customWidth="1"/>
    <col min="6418" max="6422" width="11" style="134" customWidth="1"/>
    <col min="6423" max="6656" width="8.7109375" style="134"/>
    <col min="6657" max="6657" width="2" style="134" customWidth="1"/>
    <col min="6658" max="6658" width="8.140625" style="134" customWidth="1"/>
    <col min="6659" max="6659" width="20.28515625" style="134" customWidth="1"/>
    <col min="6660" max="6665" width="8.85546875" style="134" customWidth="1"/>
    <col min="6666" max="6666" width="9.42578125" style="134" customWidth="1"/>
    <col min="6667" max="6668" width="11.28515625" style="134" customWidth="1"/>
    <col min="6669" max="6670" width="8.85546875" style="134" customWidth="1"/>
    <col min="6671" max="6671" width="13.28515625" style="134" customWidth="1"/>
    <col min="6672" max="6672" width="9.42578125" style="134" customWidth="1"/>
    <col min="6673" max="6673" width="20.85546875" style="134" customWidth="1"/>
    <col min="6674" max="6678" width="11" style="134" customWidth="1"/>
    <col min="6679" max="6912" width="8.7109375" style="134"/>
    <col min="6913" max="6913" width="2" style="134" customWidth="1"/>
    <col min="6914" max="6914" width="8.140625" style="134" customWidth="1"/>
    <col min="6915" max="6915" width="20.28515625" style="134" customWidth="1"/>
    <col min="6916" max="6921" width="8.85546875" style="134" customWidth="1"/>
    <col min="6922" max="6922" width="9.42578125" style="134" customWidth="1"/>
    <col min="6923" max="6924" width="11.28515625" style="134" customWidth="1"/>
    <col min="6925" max="6926" width="8.85546875" style="134" customWidth="1"/>
    <col min="6927" max="6927" width="13.28515625" style="134" customWidth="1"/>
    <col min="6928" max="6928" width="9.42578125" style="134" customWidth="1"/>
    <col min="6929" max="6929" width="20.85546875" style="134" customWidth="1"/>
    <col min="6930" max="6934" width="11" style="134" customWidth="1"/>
    <col min="6935" max="7168" width="8.7109375" style="134"/>
    <col min="7169" max="7169" width="2" style="134" customWidth="1"/>
    <col min="7170" max="7170" width="8.140625" style="134" customWidth="1"/>
    <col min="7171" max="7171" width="20.28515625" style="134" customWidth="1"/>
    <col min="7172" max="7177" width="8.85546875" style="134" customWidth="1"/>
    <col min="7178" max="7178" width="9.42578125" style="134" customWidth="1"/>
    <col min="7179" max="7180" width="11.28515625" style="134" customWidth="1"/>
    <col min="7181" max="7182" width="8.85546875" style="134" customWidth="1"/>
    <col min="7183" max="7183" width="13.28515625" style="134" customWidth="1"/>
    <col min="7184" max="7184" width="9.42578125" style="134" customWidth="1"/>
    <col min="7185" max="7185" width="20.85546875" style="134" customWidth="1"/>
    <col min="7186" max="7190" width="11" style="134" customWidth="1"/>
    <col min="7191" max="7424" width="8.7109375" style="134"/>
    <col min="7425" max="7425" width="2" style="134" customWidth="1"/>
    <col min="7426" max="7426" width="8.140625" style="134" customWidth="1"/>
    <col min="7427" max="7427" width="20.28515625" style="134" customWidth="1"/>
    <col min="7428" max="7433" width="8.85546875" style="134" customWidth="1"/>
    <col min="7434" max="7434" width="9.42578125" style="134" customWidth="1"/>
    <col min="7435" max="7436" width="11.28515625" style="134" customWidth="1"/>
    <col min="7437" max="7438" width="8.85546875" style="134" customWidth="1"/>
    <col min="7439" max="7439" width="13.28515625" style="134" customWidth="1"/>
    <col min="7440" max="7440" width="9.42578125" style="134" customWidth="1"/>
    <col min="7441" max="7441" width="20.85546875" style="134" customWidth="1"/>
    <col min="7442" max="7446" width="11" style="134" customWidth="1"/>
    <col min="7447" max="7680" width="8.7109375" style="134"/>
    <col min="7681" max="7681" width="2" style="134" customWidth="1"/>
    <col min="7682" max="7682" width="8.140625" style="134" customWidth="1"/>
    <col min="7683" max="7683" width="20.28515625" style="134" customWidth="1"/>
    <col min="7684" max="7689" width="8.85546875" style="134" customWidth="1"/>
    <col min="7690" max="7690" width="9.42578125" style="134" customWidth="1"/>
    <col min="7691" max="7692" width="11.28515625" style="134" customWidth="1"/>
    <col min="7693" max="7694" width="8.85546875" style="134" customWidth="1"/>
    <col min="7695" max="7695" width="13.28515625" style="134" customWidth="1"/>
    <col min="7696" max="7696" width="9.42578125" style="134" customWidth="1"/>
    <col min="7697" max="7697" width="20.85546875" style="134" customWidth="1"/>
    <col min="7698" max="7702" width="11" style="134" customWidth="1"/>
    <col min="7703" max="7936" width="8.7109375" style="134"/>
    <col min="7937" max="7937" width="2" style="134" customWidth="1"/>
    <col min="7938" max="7938" width="8.140625" style="134" customWidth="1"/>
    <col min="7939" max="7939" width="20.28515625" style="134" customWidth="1"/>
    <col min="7940" max="7945" width="8.85546875" style="134" customWidth="1"/>
    <col min="7946" max="7946" width="9.42578125" style="134" customWidth="1"/>
    <col min="7947" max="7948" width="11.28515625" style="134" customWidth="1"/>
    <col min="7949" max="7950" width="8.85546875" style="134" customWidth="1"/>
    <col min="7951" max="7951" width="13.28515625" style="134" customWidth="1"/>
    <col min="7952" max="7952" width="9.42578125" style="134" customWidth="1"/>
    <col min="7953" max="7953" width="20.85546875" style="134" customWidth="1"/>
    <col min="7954" max="7958" width="11" style="134" customWidth="1"/>
    <col min="7959" max="8192" width="8.7109375" style="134"/>
    <col min="8193" max="8193" width="2" style="134" customWidth="1"/>
    <col min="8194" max="8194" width="8.140625" style="134" customWidth="1"/>
    <col min="8195" max="8195" width="20.28515625" style="134" customWidth="1"/>
    <col min="8196" max="8201" width="8.85546875" style="134" customWidth="1"/>
    <col min="8202" max="8202" width="9.42578125" style="134" customWidth="1"/>
    <col min="8203" max="8204" width="11.28515625" style="134" customWidth="1"/>
    <col min="8205" max="8206" width="8.85546875" style="134" customWidth="1"/>
    <col min="8207" max="8207" width="13.28515625" style="134" customWidth="1"/>
    <col min="8208" max="8208" width="9.42578125" style="134" customWidth="1"/>
    <col min="8209" max="8209" width="20.85546875" style="134" customWidth="1"/>
    <col min="8210" max="8214" width="11" style="134" customWidth="1"/>
    <col min="8215" max="8448" width="8.7109375" style="134"/>
    <col min="8449" max="8449" width="2" style="134" customWidth="1"/>
    <col min="8450" max="8450" width="8.140625" style="134" customWidth="1"/>
    <col min="8451" max="8451" width="20.28515625" style="134" customWidth="1"/>
    <col min="8452" max="8457" width="8.85546875" style="134" customWidth="1"/>
    <col min="8458" max="8458" width="9.42578125" style="134" customWidth="1"/>
    <col min="8459" max="8460" width="11.28515625" style="134" customWidth="1"/>
    <col min="8461" max="8462" width="8.85546875" style="134" customWidth="1"/>
    <col min="8463" max="8463" width="13.28515625" style="134" customWidth="1"/>
    <col min="8464" max="8464" width="9.42578125" style="134" customWidth="1"/>
    <col min="8465" max="8465" width="20.85546875" style="134" customWidth="1"/>
    <col min="8466" max="8470" width="11" style="134" customWidth="1"/>
    <col min="8471" max="8704" width="8.7109375" style="134"/>
    <col min="8705" max="8705" width="2" style="134" customWidth="1"/>
    <col min="8706" max="8706" width="8.140625" style="134" customWidth="1"/>
    <col min="8707" max="8707" width="20.28515625" style="134" customWidth="1"/>
    <col min="8708" max="8713" width="8.85546875" style="134" customWidth="1"/>
    <col min="8714" max="8714" width="9.42578125" style="134" customWidth="1"/>
    <col min="8715" max="8716" width="11.28515625" style="134" customWidth="1"/>
    <col min="8717" max="8718" width="8.85546875" style="134" customWidth="1"/>
    <col min="8719" max="8719" width="13.28515625" style="134" customWidth="1"/>
    <col min="8720" max="8720" width="9.42578125" style="134" customWidth="1"/>
    <col min="8721" max="8721" width="20.85546875" style="134" customWidth="1"/>
    <col min="8722" max="8726" width="11" style="134" customWidth="1"/>
    <col min="8727" max="8960" width="8.7109375" style="134"/>
    <col min="8961" max="8961" width="2" style="134" customWidth="1"/>
    <col min="8962" max="8962" width="8.140625" style="134" customWidth="1"/>
    <col min="8963" max="8963" width="20.28515625" style="134" customWidth="1"/>
    <col min="8964" max="8969" width="8.85546875" style="134" customWidth="1"/>
    <col min="8970" max="8970" width="9.42578125" style="134" customWidth="1"/>
    <col min="8971" max="8972" width="11.28515625" style="134" customWidth="1"/>
    <col min="8973" max="8974" width="8.85546875" style="134" customWidth="1"/>
    <col min="8975" max="8975" width="13.28515625" style="134" customWidth="1"/>
    <col min="8976" max="8976" width="9.42578125" style="134" customWidth="1"/>
    <col min="8977" max="8977" width="20.85546875" style="134" customWidth="1"/>
    <col min="8978" max="8982" width="11" style="134" customWidth="1"/>
    <col min="8983" max="9216" width="8.7109375" style="134"/>
    <col min="9217" max="9217" width="2" style="134" customWidth="1"/>
    <col min="9218" max="9218" width="8.140625" style="134" customWidth="1"/>
    <col min="9219" max="9219" width="20.28515625" style="134" customWidth="1"/>
    <col min="9220" max="9225" width="8.85546875" style="134" customWidth="1"/>
    <col min="9226" max="9226" width="9.42578125" style="134" customWidth="1"/>
    <col min="9227" max="9228" width="11.28515625" style="134" customWidth="1"/>
    <col min="9229" max="9230" width="8.85546875" style="134" customWidth="1"/>
    <col min="9231" max="9231" width="13.28515625" style="134" customWidth="1"/>
    <col min="9232" max="9232" width="9.42578125" style="134" customWidth="1"/>
    <col min="9233" max="9233" width="20.85546875" style="134" customWidth="1"/>
    <col min="9234" max="9238" width="11" style="134" customWidth="1"/>
    <col min="9239" max="9472" width="8.7109375" style="134"/>
    <col min="9473" max="9473" width="2" style="134" customWidth="1"/>
    <col min="9474" max="9474" width="8.140625" style="134" customWidth="1"/>
    <col min="9475" max="9475" width="20.28515625" style="134" customWidth="1"/>
    <col min="9476" max="9481" width="8.85546875" style="134" customWidth="1"/>
    <col min="9482" max="9482" width="9.42578125" style="134" customWidth="1"/>
    <col min="9483" max="9484" width="11.28515625" style="134" customWidth="1"/>
    <col min="9485" max="9486" width="8.85546875" style="134" customWidth="1"/>
    <col min="9487" max="9487" width="13.28515625" style="134" customWidth="1"/>
    <col min="9488" max="9488" width="9.42578125" style="134" customWidth="1"/>
    <col min="9489" max="9489" width="20.85546875" style="134" customWidth="1"/>
    <col min="9490" max="9494" width="11" style="134" customWidth="1"/>
    <col min="9495" max="9728" width="8.7109375" style="134"/>
    <col min="9729" max="9729" width="2" style="134" customWidth="1"/>
    <col min="9730" max="9730" width="8.140625" style="134" customWidth="1"/>
    <col min="9731" max="9731" width="20.28515625" style="134" customWidth="1"/>
    <col min="9732" max="9737" width="8.85546875" style="134" customWidth="1"/>
    <col min="9738" max="9738" width="9.42578125" style="134" customWidth="1"/>
    <col min="9739" max="9740" width="11.28515625" style="134" customWidth="1"/>
    <col min="9741" max="9742" width="8.85546875" style="134" customWidth="1"/>
    <col min="9743" max="9743" width="13.28515625" style="134" customWidth="1"/>
    <col min="9744" max="9744" width="9.42578125" style="134" customWidth="1"/>
    <col min="9745" max="9745" width="20.85546875" style="134" customWidth="1"/>
    <col min="9746" max="9750" width="11" style="134" customWidth="1"/>
    <col min="9751" max="9984" width="8.7109375" style="134"/>
    <col min="9985" max="9985" width="2" style="134" customWidth="1"/>
    <col min="9986" max="9986" width="8.140625" style="134" customWidth="1"/>
    <col min="9987" max="9987" width="20.28515625" style="134" customWidth="1"/>
    <col min="9988" max="9993" width="8.85546875" style="134" customWidth="1"/>
    <col min="9994" max="9994" width="9.42578125" style="134" customWidth="1"/>
    <col min="9995" max="9996" width="11.28515625" style="134" customWidth="1"/>
    <col min="9997" max="9998" width="8.85546875" style="134" customWidth="1"/>
    <col min="9999" max="9999" width="13.28515625" style="134" customWidth="1"/>
    <col min="10000" max="10000" width="9.42578125" style="134" customWidth="1"/>
    <col min="10001" max="10001" width="20.85546875" style="134" customWidth="1"/>
    <col min="10002" max="10006" width="11" style="134" customWidth="1"/>
    <col min="10007" max="10240" width="8.7109375" style="134"/>
    <col min="10241" max="10241" width="2" style="134" customWidth="1"/>
    <col min="10242" max="10242" width="8.140625" style="134" customWidth="1"/>
    <col min="10243" max="10243" width="20.28515625" style="134" customWidth="1"/>
    <col min="10244" max="10249" width="8.85546875" style="134" customWidth="1"/>
    <col min="10250" max="10250" width="9.42578125" style="134" customWidth="1"/>
    <col min="10251" max="10252" width="11.28515625" style="134" customWidth="1"/>
    <col min="10253" max="10254" width="8.85546875" style="134" customWidth="1"/>
    <col min="10255" max="10255" width="13.28515625" style="134" customWidth="1"/>
    <col min="10256" max="10256" width="9.42578125" style="134" customWidth="1"/>
    <col min="10257" max="10257" width="20.85546875" style="134" customWidth="1"/>
    <col min="10258" max="10262" width="11" style="134" customWidth="1"/>
    <col min="10263" max="10496" width="8.7109375" style="134"/>
    <col min="10497" max="10497" width="2" style="134" customWidth="1"/>
    <col min="10498" max="10498" width="8.140625" style="134" customWidth="1"/>
    <col min="10499" max="10499" width="20.28515625" style="134" customWidth="1"/>
    <col min="10500" max="10505" width="8.85546875" style="134" customWidth="1"/>
    <col min="10506" max="10506" width="9.42578125" style="134" customWidth="1"/>
    <col min="10507" max="10508" width="11.28515625" style="134" customWidth="1"/>
    <col min="10509" max="10510" width="8.85546875" style="134" customWidth="1"/>
    <col min="10511" max="10511" width="13.28515625" style="134" customWidth="1"/>
    <col min="10512" max="10512" width="9.42578125" style="134" customWidth="1"/>
    <col min="10513" max="10513" width="20.85546875" style="134" customWidth="1"/>
    <col min="10514" max="10518" width="11" style="134" customWidth="1"/>
    <col min="10519" max="10752" width="8.7109375" style="134"/>
    <col min="10753" max="10753" width="2" style="134" customWidth="1"/>
    <col min="10754" max="10754" width="8.140625" style="134" customWidth="1"/>
    <col min="10755" max="10755" width="20.28515625" style="134" customWidth="1"/>
    <col min="10756" max="10761" width="8.85546875" style="134" customWidth="1"/>
    <col min="10762" max="10762" width="9.42578125" style="134" customWidth="1"/>
    <col min="10763" max="10764" width="11.28515625" style="134" customWidth="1"/>
    <col min="10765" max="10766" width="8.85546875" style="134" customWidth="1"/>
    <col min="10767" max="10767" width="13.28515625" style="134" customWidth="1"/>
    <col min="10768" max="10768" width="9.42578125" style="134" customWidth="1"/>
    <col min="10769" max="10769" width="20.85546875" style="134" customWidth="1"/>
    <col min="10770" max="10774" width="11" style="134" customWidth="1"/>
    <col min="10775" max="11008" width="8.7109375" style="134"/>
    <col min="11009" max="11009" width="2" style="134" customWidth="1"/>
    <col min="11010" max="11010" width="8.140625" style="134" customWidth="1"/>
    <col min="11011" max="11011" width="20.28515625" style="134" customWidth="1"/>
    <col min="11012" max="11017" width="8.85546875" style="134" customWidth="1"/>
    <col min="11018" max="11018" width="9.42578125" style="134" customWidth="1"/>
    <col min="11019" max="11020" width="11.28515625" style="134" customWidth="1"/>
    <col min="11021" max="11022" width="8.85546875" style="134" customWidth="1"/>
    <col min="11023" max="11023" width="13.28515625" style="134" customWidth="1"/>
    <col min="11024" max="11024" width="9.42578125" style="134" customWidth="1"/>
    <col min="11025" max="11025" width="20.85546875" style="134" customWidth="1"/>
    <col min="11026" max="11030" width="11" style="134" customWidth="1"/>
    <col min="11031" max="11264" width="8.7109375" style="134"/>
    <col min="11265" max="11265" width="2" style="134" customWidth="1"/>
    <col min="11266" max="11266" width="8.140625" style="134" customWidth="1"/>
    <col min="11267" max="11267" width="20.28515625" style="134" customWidth="1"/>
    <col min="11268" max="11273" width="8.85546875" style="134" customWidth="1"/>
    <col min="11274" max="11274" width="9.42578125" style="134" customWidth="1"/>
    <col min="11275" max="11276" width="11.28515625" style="134" customWidth="1"/>
    <col min="11277" max="11278" width="8.85546875" style="134" customWidth="1"/>
    <col min="11279" max="11279" width="13.28515625" style="134" customWidth="1"/>
    <col min="11280" max="11280" width="9.42578125" style="134" customWidth="1"/>
    <col min="11281" max="11281" width="20.85546875" style="134" customWidth="1"/>
    <col min="11282" max="11286" width="11" style="134" customWidth="1"/>
    <col min="11287" max="11520" width="8.7109375" style="134"/>
    <col min="11521" max="11521" width="2" style="134" customWidth="1"/>
    <col min="11522" max="11522" width="8.140625" style="134" customWidth="1"/>
    <col min="11523" max="11523" width="20.28515625" style="134" customWidth="1"/>
    <col min="11524" max="11529" width="8.85546875" style="134" customWidth="1"/>
    <col min="11530" max="11530" width="9.42578125" style="134" customWidth="1"/>
    <col min="11531" max="11532" width="11.28515625" style="134" customWidth="1"/>
    <col min="11533" max="11534" width="8.85546875" style="134" customWidth="1"/>
    <col min="11535" max="11535" width="13.28515625" style="134" customWidth="1"/>
    <col min="11536" max="11536" width="9.42578125" style="134" customWidth="1"/>
    <col min="11537" max="11537" width="20.85546875" style="134" customWidth="1"/>
    <col min="11538" max="11542" width="11" style="134" customWidth="1"/>
    <col min="11543" max="11776" width="8.7109375" style="134"/>
    <col min="11777" max="11777" width="2" style="134" customWidth="1"/>
    <col min="11778" max="11778" width="8.140625" style="134" customWidth="1"/>
    <col min="11779" max="11779" width="20.28515625" style="134" customWidth="1"/>
    <col min="11780" max="11785" width="8.85546875" style="134" customWidth="1"/>
    <col min="11786" max="11786" width="9.42578125" style="134" customWidth="1"/>
    <col min="11787" max="11788" width="11.28515625" style="134" customWidth="1"/>
    <col min="11789" max="11790" width="8.85546875" style="134" customWidth="1"/>
    <col min="11791" max="11791" width="13.28515625" style="134" customWidth="1"/>
    <col min="11792" max="11792" width="9.42578125" style="134" customWidth="1"/>
    <col min="11793" max="11793" width="20.85546875" style="134" customWidth="1"/>
    <col min="11794" max="11798" width="11" style="134" customWidth="1"/>
    <col min="11799" max="12032" width="8.7109375" style="134"/>
    <col min="12033" max="12033" width="2" style="134" customWidth="1"/>
    <col min="12034" max="12034" width="8.140625" style="134" customWidth="1"/>
    <col min="12035" max="12035" width="20.28515625" style="134" customWidth="1"/>
    <col min="12036" max="12041" width="8.85546875" style="134" customWidth="1"/>
    <col min="12042" max="12042" width="9.42578125" style="134" customWidth="1"/>
    <col min="12043" max="12044" width="11.28515625" style="134" customWidth="1"/>
    <col min="12045" max="12046" width="8.85546875" style="134" customWidth="1"/>
    <col min="12047" max="12047" width="13.28515625" style="134" customWidth="1"/>
    <col min="12048" max="12048" width="9.42578125" style="134" customWidth="1"/>
    <col min="12049" max="12049" width="20.85546875" style="134" customWidth="1"/>
    <col min="12050" max="12054" width="11" style="134" customWidth="1"/>
    <col min="12055" max="12288" width="8.7109375" style="134"/>
    <col min="12289" max="12289" width="2" style="134" customWidth="1"/>
    <col min="12290" max="12290" width="8.140625" style="134" customWidth="1"/>
    <col min="12291" max="12291" width="20.28515625" style="134" customWidth="1"/>
    <col min="12292" max="12297" width="8.85546875" style="134" customWidth="1"/>
    <col min="12298" max="12298" width="9.42578125" style="134" customWidth="1"/>
    <col min="12299" max="12300" width="11.28515625" style="134" customWidth="1"/>
    <col min="12301" max="12302" width="8.85546875" style="134" customWidth="1"/>
    <col min="12303" max="12303" width="13.28515625" style="134" customWidth="1"/>
    <col min="12304" max="12304" width="9.42578125" style="134" customWidth="1"/>
    <col min="12305" max="12305" width="20.85546875" style="134" customWidth="1"/>
    <col min="12306" max="12310" width="11" style="134" customWidth="1"/>
    <col min="12311" max="12544" width="8.7109375" style="134"/>
    <col min="12545" max="12545" width="2" style="134" customWidth="1"/>
    <col min="12546" max="12546" width="8.140625" style="134" customWidth="1"/>
    <col min="12547" max="12547" width="20.28515625" style="134" customWidth="1"/>
    <col min="12548" max="12553" width="8.85546875" style="134" customWidth="1"/>
    <col min="12554" max="12554" width="9.42578125" style="134" customWidth="1"/>
    <col min="12555" max="12556" width="11.28515625" style="134" customWidth="1"/>
    <col min="12557" max="12558" width="8.85546875" style="134" customWidth="1"/>
    <col min="12559" max="12559" width="13.28515625" style="134" customWidth="1"/>
    <col min="12560" max="12560" width="9.42578125" style="134" customWidth="1"/>
    <col min="12561" max="12561" width="20.85546875" style="134" customWidth="1"/>
    <col min="12562" max="12566" width="11" style="134" customWidth="1"/>
    <col min="12567" max="12800" width="8.7109375" style="134"/>
    <col min="12801" max="12801" width="2" style="134" customWidth="1"/>
    <col min="12802" max="12802" width="8.140625" style="134" customWidth="1"/>
    <col min="12803" max="12803" width="20.28515625" style="134" customWidth="1"/>
    <col min="12804" max="12809" width="8.85546875" style="134" customWidth="1"/>
    <col min="12810" max="12810" width="9.42578125" style="134" customWidth="1"/>
    <col min="12811" max="12812" width="11.28515625" style="134" customWidth="1"/>
    <col min="12813" max="12814" width="8.85546875" style="134" customWidth="1"/>
    <col min="12815" max="12815" width="13.28515625" style="134" customWidth="1"/>
    <col min="12816" max="12816" width="9.42578125" style="134" customWidth="1"/>
    <col min="12817" max="12817" width="20.85546875" style="134" customWidth="1"/>
    <col min="12818" max="12822" width="11" style="134" customWidth="1"/>
    <col min="12823" max="13056" width="8.7109375" style="134"/>
    <col min="13057" max="13057" width="2" style="134" customWidth="1"/>
    <col min="13058" max="13058" width="8.140625" style="134" customWidth="1"/>
    <col min="13059" max="13059" width="20.28515625" style="134" customWidth="1"/>
    <col min="13060" max="13065" width="8.85546875" style="134" customWidth="1"/>
    <col min="13066" max="13066" width="9.42578125" style="134" customWidth="1"/>
    <col min="13067" max="13068" width="11.28515625" style="134" customWidth="1"/>
    <col min="13069" max="13070" width="8.85546875" style="134" customWidth="1"/>
    <col min="13071" max="13071" width="13.28515625" style="134" customWidth="1"/>
    <col min="13072" max="13072" width="9.42578125" style="134" customWidth="1"/>
    <col min="13073" max="13073" width="20.85546875" style="134" customWidth="1"/>
    <col min="13074" max="13078" width="11" style="134" customWidth="1"/>
    <col min="13079" max="13312" width="8.7109375" style="134"/>
    <col min="13313" max="13313" width="2" style="134" customWidth="1"/>
    <col min="13314" max="13314" width="8.140625" style="134" customWidth="1"/>
    <col min="13315" max="13315" width="20.28515625" style="134" customWidth="1"/>
    <col min="13316" max="13321" width="8.85546875" style="134" customWidth="1"/>
    <col min="13322" max="13322" width="9.42578125" style="134" customWidth="1"/>
    <col min="13323" max="13324" width="11.28515625" style="134" customWidth="1"/>
    <col min="13325" max="13326" width="8.85546875" style="134" customWidth="1"/>
    <col min="13327" max="13327" width="13.28515625" style="134" customWidth="1"/>
    <col min="13328" max="13328" width="9.42578125" style="134" customWidth="1"/>
    <col min="13329" max="13329" width="20.85546875" style="134" customWidth="1"/>
    <col min="13330" max="13334" width="11" style="134" customWidth="1"/>
    <col min="13335" max="13568" width="8.7109375" style="134"/>
    <col min="13569" max="13569" width="2" style="134" customWidth="1"/>
    <col min="13570" max="13570" width="8.140625" style="134" customWidth="1"/>
    <col min="13571" max="13571" width="20.28515625" style="134" customWidth="1"/>
    <col min="13572" max="13577" width="8.85546875" style="134" customWidth="1"/>
    <col min="13578" max="13578" width="9.42578125" style="134" customWidth="1"/>
    <col min="13579" max="13580" width="11.28515625" style="134" customWidth="1"/>
    <col min="13581" max="13582" width="8.85546875" style="134" customWidth="1"/>
    <col min="13583" max="13583" width="13.28515625" style="134" customWidth="1"/>
    <col min="13584" max="13584" width="9.42578125" style="134" customWidth="1"/>
    <col min="13585" max="13585" width="20.85546875" style="134" customWidth="1"/>
    <col min="13586" max="13590" width="11" style="134" customWidth="1"/>
    <col min="13591" max="13824" width="8.7109375" style="134"/>
    <col min="13825" max="13825" width="2" style="134" customWidth="1"/>
    <col min="13826" max="13826" width="8.140625" style="134" customWidth="1"/>
    <col min="13827" max="13827" width="20.28515625" style="134" customWidth="1"/>
    <col min="13828" max="13833" width="8.85546875" style="134" customWidth="1"/>
    <col min="13834" max="13834" width="9.42578125" style="134" customWidth="1"/>
    <col min="13835" max="13836" width="11.28515625" style="134" customWidth="1"/>
    <col min="13837" max="13838" width="8.85546875" style="134" customWidth="1"/>
    <col min="13839" max="13839" width="13.28515625" style="134" customWidth="1"/>
    <col min="13840" max="13840" width="9.42578125" style="134" customWidth="1"/>
    <col min="13841" max="13841" width="20.85546875" style="134" customWidth="1"/>
    <col min="13842" max="13846" width="11" style="134" customWidth="1"/>
    <col min="13847" max="14080" width="8.7109375" style="134"/>
    <col min="14081" max="14081" width="2" style="134" customWidth="1"/>
    <col min="14082" max="14082" width="8.140625" style="134" customWidth="1"/>
    <col min="14083" max="14083" width="20.28515625" style="134" customWidth="1"/>
    <col min="14084" max="14089" width="8.85546875" style="134" customWidth="1"/>
    <col min="14090" max="14090" width="9.42578125" style="134" customWidth="1"/>
    <col min="14091" max="14092" width="11.28515625" style="134" customWidth="1"/>
    <col min="14093" max="14094" width="8.85546875" style="134" customWidth="1"/>
    <col min="14095" max="14095" width="13.28515625" style="134" customWidth="1"/>
    <col min="14096" max="14096" width="9.42578125" style="134" customWidth="1"/>
    <col min="14097" max="14097" width="20.85546875" style="134" customWidth="1"/>
    <col min="14098" max="14102" width="11" style="134" customWidth="1"/>
    <col min="14103" max="14336" width="8.7109375" style="134"/>
    <col min="14337" max="14337" width="2" style="134" customWidth="1"/>
    <col min="14338" max="14338" width="8.140625" style="134" customWidth="1"/>
    <col min="14339" max="14339" width="20.28515625" style="134" customWidth="1"/>
    <col min="14340" max="14345" width="8.85546875" style="134" customWidth="1"/>
    <col min="14346" max="14346" width="9.42578125" style="134" customWidth="1"/>
    <col min="14347" max="14348" width="11.28515625" style="134" customWidth="1"/>
    <col min="14349" max="14350" width="8.85546875" style="134" customWidth="1"/>
    <col min="14351" max="14351" width="13.28515625" style="134" customWidth="1"/>
    <col min="14352" max="14352" width="9.42578125" style="134" customWidth="1"/>
    <col min="14353" max="14353" width="20.85546875" style="134" customWidth="1"/>
    <col min="14354" max="14358" width="11" style="134" customWidth="1"/>
    <col min="14359" max="14592" width="8.7109375" style="134"/>
    <col min="14593" max="14593" width="2" style="134" customWidth="1"/>
    <col min="14594" max="14594" width="8.140625" style="134" customWidth="1"/>
    <col min="14595" max="14595" width="20.28515625" style="134" customWidth="1"/>
    <col min="14596" max="14601" width="8.85546875" style="134" customWidth="1"/>
    <col min="14602" max="14602" width="9.42578125" style="134" customWidth="1"/>
    <col min="14603" max="14604" width="11.28515625" style="134" customWidth="1"/>
    <col min="14605" max="14606" width="8.85546875" style="134" customWidth="1"/>
    <col min="14607" max="14607" width="13.28515625" style="134" customWidth="1"/>
    <col min="14608" max="14608" width="9.42578125" style="134" customWidth="1"/>
    <col min="14609" max="14609" width="20.85546875" style="134" customWidth="1"/>
    <col min="14610" max="14614" width="11" style="134" customWidth="1"/>
    <col min="14615" max="14848" width="8.7109375" style="134"/>
    <col min="14849" max="14849" width="2" style="134" customWidth="1"/>
    <col min="14850" max="14850" width="8.140625" style="134" customWidth="1"/>
    <col min="14851" max="14851" width="20.28515625" style="134" customWidth="1"/>
    <col min="14852" max="14857" width="8.85546875" style="134" customWidth="1"/>
    <col min="14858" max="14858" width="9.42578125" style="134" customWidth="1"/>
    <col min="14859" max="14860" width="11.28515625" style="134" customWidth="1"/>
    <col min="14861" max="14862" width="8.85546875" style="134" customWidth="1"/>
    <col min="14863" max="14863" width="13.28515625" style="134" customWidth="1"/>
    <col min="14864" max="14864" width="9.42578125" style="134" customWidth="1"/>
    <col min="14865" max="14865" width="20.85546875" style="134" customWidth="1"/>
    <col min="14866" max="14870" width="11" style="134" customWidth="1"/>
    <col min="14871" max="15104" width="8.7109375" style="134"/>
    <col min="15105" max="15105" width="2" style="134" customWidth="1"/>
    <col min="15106" max="15106" width="8.140625" style="134" customWidth="1"/>
    <col min="15107" max="15107" width="20.28515625" style="134" customWidth="1"/>
    <col min="15108" max="15113" width="8.85546875" style="134" customWidth="1"/>
    <col min="15114" max="15114" width="9.42578125" style="134" customWidth="1"/>
    <col min="15115" max="15116" width="11.28515625" style="134" customWidth="1"/>
    <col min="15117" max="15118" width="8.85546875" style="134" customWidth="1"/>
    <col min="15119" max="15119" width="13.28515625" style="134" customWidth="1"/>
    <col min="15120" max="15120" width="9.42578125" style="134" customWidth="1"/>
    <col min="15121" max="15121" width="20.85546875" style="134" customWidth="1"/>
    <col min="15122" max="15126" width="11" style="134" customWidth="1"/>
    <col min="15127" max="15360" width="8.7109375" style="134"/>
    <col min="15361" max="15361" width="2" style="134" customWidth="1"/>
    <col min="15362" max="15362" width="8.140625" style="134" customWidth="1"/>
    <col min="15363" max="15363" width="20.28515625" style="134" customWidth="1"/>
    <col min="15364" max="15369" width="8.85546875" style="134" customWidth="1"/>
    <col min="15370" max="15370" width="9.42578125" style="134" customWidth="1"/>
    <col min="15371" max="15372" width="11.28515625" style="134" customWidth="1"/>
    <col min="15373" max="15374" width="8.85546875" style="134" customWidth="1"/>
    <col min="15375" max="15375" width="13.28515625" style="134" customWidth="1"/>
    <col min="15376" max="15376" width="9.42578125" style="134" customWidth="1"/>
    <col min="15377" max="15377" width="20.85546875" style="134" customWidth="1"/>
    <col min="15378" max="15382" width="11" style="134" customWidth="1"/>
    <col min="15383" max="15616" width="8.7109375" style="134"/>
    <col min="15617" max="15617" width="2" style="134" customWidth="1"/>
    <col min="15618" max="15618" width="8.140625" style="134" customWidth="1"/>
    <col min="15619" max="15619" width="20.28515625" style="134" customWidth="1"/>
    <col min="15620" max="15625" width="8.85546875" style="134" customWidth="1"/>
    <col min="15626" max="15626" width="9.42578125" style="134" customWidth="1"/>
    <col min="15627" max="15628" width="11.28515625" style="134" customWidth="1"/>
    <col min="15629" max="15630" width="8.85546875" style="134" customWidth="1"/>
    <col min="15631" max="15631" width="13.28515625" style="134" customWidth="1"/>
    <col min="15632" max="15632" width="9.42578125" style="134" customWidth="1"/>
    <col min="15633" max="15633" width="20.85546875" style="134" customWidth="1"/>
    <col min="15634" max="15638" width="11" style="134" customWidth="1"/>
    <col min="15639" max="15872" width="8.7109375" style="134"/>
    <col min="15873" max="15873" width="2" style="134" customWidth="1"/>
    <col min="15874" max="15874" width="8.140625" style="134" customWidth="1"/>
    <col min="15875" max="15875" width="20.28515625" style="134" customWidth="1"/>
    <col min="15876" max="15881" width="8.85546875" style="134" customWidth="1"/>
    <col min="15882" max="15882" width="9.42578125" style="134" customWidth="1"/>
    <col min="15883" max="15884" width="11.28515625" style="134" customWidth="1"/>
    <col min="15885" max="15886" width="8.85546875" style="134" customWidth="1"/>
    <col min="15887" max="15887" width="13.28515625" style="134" customWidth="1"/>
    <col min="15888" max="15888" width="9.42578125" style="134" customWidth="1"/>
    <col min="15889" max="15889" width="20.85546875" style="134" customWidth="1"/>
    <col min="15890" max="15894" width="11" style="134" customWidth="1"/>
    <col min="15895" max="16128" width="8.7109375" style="134"/>
    <col min="16129" max="16129" width="2" style="134" customWidth="1"/>
    <col min="16130" max="16130" width="8.140625" style="134" customWidth="1"/>
    <col min="16131" max="16131" width="20.28515625" style="134" customWidth="1"/>
    <col min="16132" max="16137" width="8.85546875" style="134" customWidth="1"/>
    <col min="16138" max="16138" width="9.42578125" style="134" customWidth="1"/>
    <col min="16139" max="16140" width="11.28515625" style="134" customWidth="1"/>
    <col min="16141" max="16142" width="8.85546875" style="134" customWidth="1"/>
    <col min="16143" max="16143" width="13.28515625" style="134" customWidth="1"/>
    <col min="16144" max="16144" width="9.42578125" style="134" customWidth="1"/>
    <col min="16145" max="16145" width="20.85546875" style="134" customWidth="1"/>
    <col min="16146" max="16150" width="11" style="134" customWidth="1"/>
    <col min="16151" max="16384" width="8.7109375" style="134"/>
  </cols>
  <sheetData>
    <row r="1" spans="2:15">
      <c r="B1" s="134" t="s">
        <v>7</v>
      </c>
      <c r="D1" s="135"/>
      <c r="O1" s="155">
        <v>44446</v>
      </c>
    </row>
    <row r="2" spans="2:15" ht="14.45" customHeight="1">
      <c r="B2" s="204" t="s">
        <v>70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</row>
    <row r="3" spans="2:15" ht="14.45" customHeight="1">
      <c r="B3" s="205" t="s">
        <v>33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</row>
    <row r="4" spans="2:15" ht="14.45" customHeight="1"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99" t="s">
        <v>37</v>
      </c>
    </row>
    <row r="5" spans="2:15" ht="14.45" customHeight="1">
      <c r="B5" s="206" t="s">
        <v>0</v>
      </c>
      <c r="C5" s="193" t="s">
        <v>1</v>
      </c>
      <c r="D5" s="176" t="s">
        <v>85</v>
      </c>
      <c r="E5" s="167"/>
      <c r="F5" s="167"/>
      <c r="G5" s="167"/>
      <c r="H5" s="177"/>
      <c r="I5" s="167" t="s">
        <v>83</v>
      </c>
      <c r="J5" s="167"/>
      <c r="K5" s="176" t="s">
        <v>86</v>
      </c>
      <c r="L5" s="167"/>
      <c r="M5" s="167"/>
      <c r="N5" s="167"/>
      <c r="O5" s="177"/>
    </row>
    <row r="6" spans="2:15" ht="14.45" customHeight="1">
      <c r="B6" s="201"/>
      <c r="C6" s="194"/>
      <c r="D6" s="173" t="s">
        <v>87</v>
      </c>
      <c r="E6" s="174"/>
      <c r="F6" s="174"/>
      <c r="G6" s="174"/>
      <c r="H6" s="175"/>
      <c r="I6" s="174" t="s">
        <v>84</v>
      </c>
      <c r="J6" s="174"/>
      <c r="K6" s="173" t="s">
        <v>88</v>
      </c>
      <c r="L6" s="174"/>
      <c r="M6" s="174"/>
      <c r="N6" s="174"/>
      <c r="O6" s="175"/>
    </row>
    <row r="7" spans="2:15" ht="14.45" customHeight="1">
      <c r="B7" s="201"/>
      <c r="C7" s="201"/>
      <c r="D7" s="165">
        <v>2021</v>
      </c>
      <c r="E7" s="168"/>
      <c r="F7" s="178">
        <v>2020</v>
      </c>
      <c r="G7" s="178"/>
      <c r="H7" s="195" t="s">
        <v>23</v>
      </c>
      <c r="I7" s="197">
        <v>2021</v>
      </c>
      <c r="J7" s="165" t="s">
        <v>89</v>
      </c>
      <c r="K7" s="165">
        <v>2021</v>
      </c>
      <c r="L7" s="168"/>
      <c r="M7" s="178">
        <v>2020</v>
      </c>
      <c r="N7" s="168"/>
      <c r="O7" s="184" t="s">
        <v>23</v>
      </c>
    </row>
    <row r="8" spans="2:15" ht="14.45" customHeight="1">
      <c r="B8" s="199" t="s">
        <v>24</v>
      </c>
      <c r="C8" s="199" t="s">
        <v>25</v>
      </c>
      <c r="D8" s="169"/>
      <c r="E8" s="170"/>
      <c r="F8" s="179"/>
      <c r="G8" s="179"/>
      <c r="H8" s="196"/>
      <c r="I8" s="198"/>
      <c r="J8" s="166"/>
      <c r="K8" s="169"/>
      <c r="L8" s="170"/>
      <c r="M8" s="179"/>
      <c r="N8" s="170"/>
      <c r="O8" s="184"/>
    </row>
    <row r="9" spans="2:15" ht="14.45" customHeight="1">
      <c r="B9" s="199"/>
      <c r="C9" s="199"/>
      <c r="D9" s="153" t="s">
        <v>26</v>
      </c>
      <c r="E9" s="149" t="s">
        <v>2</v>
      </c>
      <c r="F9" s="152" t="s">
        <v>26</v>
      </c>
      <c r="G9" s="48" t="s">
        <v>2</v>
      </c>
      <c r="H9" s="187" t="s">
        <v>27</v>
      </c>
      <c r="I9" s="49" t="s">
        <v>26</v>
      </c>
      <c r="J9" s="189" t="s">
        <v>90</v>
      </c>
      <c r="K9" s="153" t="s">
        <v>26</v>
      </c>
      <c r="L9" s="47" t="s">
        <v>2</v>
      </c>
      <c r="M9" s="152" t="s">
        <v>26</v>
      </c>
      <c r="N9" s="47" t="s">
        <v>2</v>
      </c>
      <c r="O9" s="191" t="s">
        <v>27</v>
      </c>
    </row>
    <row r="10" spans="2:15" ht="14.45" customHeight="1">
      <c r="B10" s="200"/>
      <c r="C10" s="200"/>
      <c r="D10" s="150" t="s">
        <v>28</v>
      </c>
      <c r="E10" s="151" t="s">
        <v>29</v>
      </c>
      <c r="F10" s="45" t="s">
        <v>28</v>
      </c>
      <c r="G10" s="46" t="s">
        <v>29</v>
      </c>
      <c r="H10" s="188"/>
      <c r="I10" s="50" t="s">
        <v>28</v>
      </c>
      <c r="J10" s="190"/>
      <c r="K10" s="150" t="s">
        <v>28</v>
      </c>
      <c r="L10" s="151" t="s">
        <v>29</v>
      </c>
      <c r="M10" s="45" t="s">
        <v>28</v>
      </c>
      <c r="N10" s="151" t="s">
        <v>29</v>
      </c>
      <c r="O10" s="192"/>
    </row>
    <row r="11" spans="2:15" ht="14.45" customHeight="1">
      <c r="B11" s="58">
        <v>1</v>
      </c>
      <c r="C11" s="59" t="s">
        <v>11</v>
      </c>
      <c r="D11" s="60">
        <v>1285</v>
      </c>
      <c r="E11" s="61">
        <v>0.23144812680115273</v>
      </c>
      <c r="F11" s="60">
        <v>604</v>
      </c>
      <c r="G11" s="62">
        <v>0.125</v>
      </c>
      <c r="H11" s="63">
        <v>1.1274834437086092</v>
      </c>
      <c r="I11" s="64">
        <v>996</v>
      </c>
      <c r="J11" s="65">
        <v>0.29016064257028118</v>
      </c>
      <c r="K11" s="60">
        <v>9472</v>
      </c>
      <c r="L11" s="61">
        <v>0.19033074790017282</v>
      </c>
      <c r="M11" s="60">
        <v>4847</v>
      </c>
      <c r="N11" s="62">
        <v>0.13736715318123849</v>
      </c>
      <c r="O11" s="63">
        <v>0.95419847328244267</v>
      </c>
    </row>
    <row r="12" spans="2:15" ht="14.45" customHeight="1">
      <c r="B12" s="66">
        <v>2</v>
      </c>
      <c r="C12" s="67" t="s">
        <v>16</v>
      </c>
      <c r="D12" s="68">
        <v>713</v>
      </c>
      <c r="E12" s="69">
        <v>0.1284221902017291</v>
      </c>
      <c r="F12" s="68">
        <v>656</v>
      </c>
      <c r="G12" s="78">
        <v>0.13576158940397351</v>
      </c>
      <c r="H12" s="70">
        <v>8.6890243902439046E-2</v>
      </c>
      <c r="I12" s="90">
        <v>637</v>
      </c>
      <c r="J12" s="79">
        <v>0.11930926216640492</v>
      </c>
      <c r="K12" s="68">
        <v>6253</v>
      </c>
      <c r="L12" s="69">
        <v>0.12564803279347345</v>
      </c>
      <c r="M12" s="68">
        <v>4761</v>
      </c>
      <c r="N12" s="78">
        <v>0.13492985687969392</v>
      </c>
      <c r="O12" s="70">
        <v>0.31337954211300145</v>
      </c>
    </row>
    <row r="13" spans="2:15" ht="14.45" customHeight="1">
      <c r="B13" s="66">
        <v>3</v>
      </c>
      <c r="C13" s="67" t="s">
        <v>13</v>
      </c>
      <c r="D13" s="68">
        <v>604</v>
      </c>
      <c r="E13" s="69">
        <v>0.10878962536023054</v>
      </c>
      <c r="F13" s="68">
        <v>678</v>
      </c>
      <c r="G13" s="78">
        <v>0.14031456953642385</v>
      </c>
      <c r="H13" s="70">
        <v>-0.10914454277286134</v>
      </c>
      <c r="I13" s="90">
        <v>715</v>
      </c>
      <c r="J13" s="79">
        <v>-0.15524475524475523</v>
      </c>
      <c r="K13" s="68">
        <v>6234</v>
      </c>
      <c r="L13" s="69">
        <v>0.12526624603142708</v>
      </c>
      <c r="M13" s="68">
        <v>4657</v>
      </c>
      <c r="N13" s="78">
        <v>0.13198242879410516</v>
      </c>
      <c r="O13" s="70">
        <v>0.3386300193257461</v>
      </c>
    </row>
    <row r="14" spans="2:15" ht="14.45" customHeight="1">
      <c r="B14" s="66">
        <v>4</v>
      </c>
      <c r="C14" s="67" t="s">
        <v>12</v>
      </c>
      <c r="D14" s="68">
        <v>506</v>
      </c>
      <c r="E14" s="69">
        <v>9.1138328530259369E-2</v>
      </c>
      <c r="F14" s="68">
        <v>246</v>
      </c>
      <c r="G14" s="78">
        <v>5.0910596026490069E-2</v>
      </c>
      <c r="H14" s="70">
        <v>1.0569105691056913</v>
      </c>
      <c r="I14" s="90">
        <v>589</v>
      </c>
      <c r="J14" s="79">
        <v>-0.14091680814940577</v>
      </c>
      <c r="K14" s="68">
        <v>4563</v>
      </c>
      <c r="L14" s="69">
        <v>9.1689105011453609E-2</v>
      </c>
      <c r="M14" s="68">
        <v>2502</v>
      </c>
      <c r="N14" s="78">
        <v>7.0908317982145391E-2</v>
      </c>
      <c r="O14" s="70">
        <v>0.82374100719424459</v>
      </c>
    </row>
    <row r="15" spans="2:15" ht="14.45" customHeight="1">
      <c r="B15" s="91">
        <v>5</v>
      </c>
      <c r="C15" s="80" t="s">
        <v>9</v>
      </c>
      <c r="D15" s="92">
        <v>505</v>
      </c>
      <c r="E15" s="93">
        <v>9.0958213256484149E-2</v>
      </c>
      <c r="F15" s="92">
        <v>574</v>
      </c>
      <c r="G15" s="94">
        <v>0.11879139072847682</v>
      </c>
      <c r="H15" s="95">
        <v>-0.12020905923344949</v>
      </c>
      <c r="I15" s="96">
        <v>461</v>
      </c>
      <c r="J15" s="97">
        <v>9.5444685466377521E-2</v>
      </c>
      <c r="K15" s="92">
        <v>4046</v>
      </c>
      <c r="L15" s="93">
        <v>8.1300486275770606E-2</v>
      </c>
      <c r="M15" s="92">
        <v>4022</v>
      </c>
      <c r="N15" s="94">
        <v>0.11398611307921212</v>
      </c>
      <c r="O15" s="95">
        <v>5.9671805072103457E-3</v>
      </c>
    </row>
    <row r="16" spans="2:15" ht="14.45" customHeight="1">
      <c r="B16" s="58">
        <v>6</v>
      </c>
      <c r="C16" s="59" t="s">
        <v>17</v>
      </c>
      <c r="D16" s="60">
        <v>341</v>
      </c>
      <c r="E16" s="61">
        <v>6.1419308357348705E-2</v>
      </c>
      <c r="F16" s="60">
        <v>573</v>
      </c>
      <c r="G16" s="62">
        <v>0.11858443708609272</v>
      </c>
      <c r="H16" s="63">
        <v>-0.4048865619546248</v>
      </c>
      <c r="I16" s="64">
        <v>487</v>
      </c>
      <c r="J16" s="65">
        <v>-0.29979466119096509</v>
      </c>
      <c r="K16" s="60">
        <v>3860</v>
      </c>
      <c r="L16" s="61">
        <v>7.7562994815737654E-2</v>
      </c>
      <c r="M16" s="60">
        <v>3367</v>
      </c>
      <c r="N16" s="62">
        <v>9.5422984270936664E-2</v>
      </c>
      <c r="O16" s="63">
        <v>0.14642114642114645</v>
      </c>
    </row>
    <row r="17" spans="2:23" ht="14.45" customHeight="1">
      <c r="B17" s="66">
        <v>7</v>
      </c>
      <c r="C17" s="67" t="s">
        <v>43</v>
      </c>
      <c r="D17" s="68">
        <v>428</v>
      </c>
      <c r="E17" s="69">
        <v>7.7089337175792513E-2</v>
      </c>
      <c r="F17" s="68">
        <v>262</v>
      </c>
      <c r="G17" s="78">
        <v>5.4221854304635761E-2</v>
      </c>
      <c r="H17" s="70">
        <v>0.63358778625954204</v>
      </c>
      <c r="I17" s="90">
        <v>390</v>
      </c>
      <c r="J17" s="79">
        <v>9.7435897435897534E-2</v>
      </c>
      <c r="K17" s="68">
        <v>3453</v>
      </c>
      <c r="L17" s="69">
        <v>6.9384720491902099E-2</v>
      </c>
      <c r="M17" s="68">
        <v>1684</v>
      </c>
      <c r="N17" s="78">
        <v>4.7725662462802888E-2</v>
      </c>
      <c r="O17" s="70">
        <v>1.0504750593824226</v>
      </c>
    </row>
    <row r="18" spans="2:23" ht="14.45" customHeight="1">
      <c r="B18" s="66">
        <v>8</v>
      </c>
      <c r="C18" s="67" t="s">
        <v>15</v>
      </c>
      <c r="D18" s="68">
        <v>158</v>
      </c>
      <c r="E18" s="69">
        <v>2.8458213256484149E-2</v>
      </c>
      <c r="F18" s="68">
        <v>321</v>
      </c>
      <c r="G18" s="78">
        <v>6.6432119205298013E-2</v>
      </c>
      <c r="H18" s="70">
        <v>-0.50778816199376942</v>
      </c>
      <c r="I18" s="90">
        <v>222</v>
      </c>
      <c r="J18" s="79">
        <v>-0.28828828828828834</v>
      </c>
      <c r="K18" s="68">
        <v>2919</v>
      </c>
      <c r="L18" s="69">
        <v>5.8654503074388138E-2</v>
      </c>
      <c r="M18" s="68">
        <v>2740</v>
      </c>
      <c r="N18" s="78">
        <v>7.7653393793396627E-2</v>
      </c>
      <c r="O18" s="70">
        <v>6.5328467153284775E-2</v>
      </c>
    </row>
    <row r="19" spans="2:23" ht="14.45" customHeight="1">
      <c r="B19" s="66">
        <v>9</v>
      </c>
      <c r="C19" s="67" t="s">
        <v>18</v>
      </c>
      <c r="D19" s="68">
        <v>279</v>
      </c>
      <c r="E19" s="69">
        <v>5.0252161383285303E-2</v>
      </c>
      <c r="F19" s="68">
        <v>239</v>
      </c>
      <c r="G19" s="78">
        <v>4.9461920529801327E-2</v>
      </c>
      <c r="H19" s="70">
        <v>0.16736401673640167</v>
      </c>
      <c r="I19" s="90">
        <v>331</v>
      </c>
      <c r="J19" s="79">
        <v>-0.1570996978851964</v>
      </c>
      <c r="K19" s="68">
        <v>2416</v>
      </c>
      <c r="L19" s="69">
        <v>4.8547200900213E-2</v>
      </c>
      <c r="M19" s="68">
        <v>1808</v>
      </c>
      <c r="N19" s="78">
        <v>5.1239903641774123E-2</v>
      </c>
      <c r="O19" s="70">
        <v>0.33628318584070804</v>
      </c>
    </row>
    <row r="20" spans="2:23" ht="14.45" customHeight="1">
      <c r="B20" s="91">
        <v>10</v>
      </c>
      <c r="C20" s="80" t="s">
        <v>14</v>
      </c>
      <c r="D20" s="92">
        <v>284</v>
      </c>
      <c r="E20" s="93">
        <v>5.1152737752161385E-2</v>
      </c>
      <c r="F20" s="92">
        <v>249</v>
      </c>
      <c r="G20" s="94">
        <v>5.1531456953642384E-2</v>
      </c>
      <c r="H20" s="95">
        <v>0.14056224899598391</v>
      </c>
      <c r="I20" s="96">
        <v>247</v>
      </c>
      <c r="J20" s="97">
        <v>0.1497975708502024</v>
      </c>
      <c r="K20" s="92">
        <v>2333</v>
      </c>
      <c r="L20" s="93">
        <v>4.687939557127356E-2</v>
      </c>
      <c r="M20" s="92">
        <v>1891</v>
      </c>
      <c r="N20" s="94">
        <v>5.3592177979311324E-2</v>
      </c>
      <c r="O20" s="95">
        <v>0.23373876255949244</v>
      </c>
    </row>
    <row r="21" spans="2:23" ht="14.45" customHeight="1">
      <c r="B21" s="58">
        <v>11</v>
      </c>
      <c r="C21" s="59" t="s">
        <v>36</v>
      </c>
      <c r="D21" s="60">
        <v>14</v>
      </c>
      <c r="E21" s="61">
        <v>2.5216138328530259E-3</v>
      </c>
      <c r="F21" s="60">
        <v>123</v>
      </c>
      <c r="G21" s="62">
        <v>2.5455298013245035E-2</v>
      </c>
      <c r="H21" s="63">
        <v>-0.88617886178861793</v>
      </c>
      <c r="I21" s="64">
        <v>11</v>
      </c>
      <c r="J21" s="65">
        <v>0.27272727272727271</v>
      </c>
      <c r="K21" s="60">
        <v>957</v>
      </c>
      <c r="L21" s="61">
        <v>1.9229996383072781E-2</v>
      </c>
      <c r="M21" s="60">
        <v>919</v>
      </c>
      <c r="N21" s="62">
        <v>2.6045061640923906E-2</v>
      </c>
      <c r="O21" s="63">
        <v>4.1349292709466745E-2</v>
      </c>
    </row>
    <row r="22" spans="2:23" ht="14.45" customHeight="1">
      <c r="B22" s="66">
        <v>12</v>
      </c>
      <c r="C22" s="67" t="s">
        <v>4</v>
      </c>
      <c r="D22" s="68">
        <v>43</v>
      </c>
      <c r="E22" s="69">
        <v>7.7449567723342936E-3</v>
      </c>
      <c r="F22" s="68">
        <v>76</v>
      </c>
      <c r="G22" s="78">
        <v>1.5728476821192054E-2</v>
      </c>
      <c r="H22" s="70">
        <v>-0.43421052631578949</v>
      </c>
      <c r="I22" s="90">
        <v>66</v>
      </c>
      <c r="J22" s="79">
        <v>-0.34848484848484851</v>
      </c>
      <c r="K22" s="68">
        <v>648</v>
      </c>
      <c r="L22" s="69">
        <v>1.3020937989792227E-2</v>
      </c>
      <c r="M22" s="68">
        <v>524</v>
      </c>
      <c r="N22" s="78">
        <v>1.4850503046620377E-2</v>
      </c>
      <c r="O22" s="70">
        <v>0.23664122137404586</v>
      </c>
    </row>
    <row r="23" spans="2:23" ht="14.45" customHeight="1">
      <c r="B23" s="66">
        <v>13</v>
      </c>
      <c r="C23" s="67" t="s">
        <v>19</v>
      </c>
      <c r="D23" s="68">
        <v>22</v>
      </c>
      <c r="E23" s="69">
        <v>3.9625360230547552E-3</v>
      </c>
      <c r="F23" s="68">
        <v>48</v>
      </c>
      <c r="G23" s="78">
        <v>9.9337748344370865E-3</v>
      </c>
      <c r="H23" s="70">
        <v>-0.54166666666666674</v>
      </c>
      <c r="I23" s="90">
        <v>60</v>
      </c>
      <c r="J23" s="79">
        <v>-0.6333333333333333</v>
      </c>
      <c r="K23" s="68">
        <v>298</v>
      </c>
      <c r="L23" s="69">
        <v>5.9880239520958087E-3</v>
      </c>
      <c r="M23" s="68">
        <v>241</v>
      </c>
      <c r="N23" s="78">
        <v>6.8300977752586084E-3</v>
      </c>
      <c r="O23" s="70">
        <v>0.23651452282157681</v>
      </c>
    </row>
    <row r="24" spans="2:23" ht="14.45" customHeight="1">
      <c r="B24" s="66">
        <v>14</v>
      </c>
      <c r="C24" s="67" t="s">
        <v>91</v>
      </c>
      <c r="D24" s="68">
        <v>77</v>
      </c>
      <c r="E24" s="69">
        <v>1.3868876080691643E-2</v>
      </c>
      <c r="F24" s="68">
        <v>0</v>
      </c>
      <c r="G24" s="78">
        <v>0</v>
      </c>
      <c r="H24" s="70"/>
      <c r="I24" s="90">
        <v>58</v>
      </c>
      <c r="J24" s="79">
        <v>0.32758620689655182</v>
      </c>
      <c r="K24" s="68">
        <v>254</v>
      </c>
      <c r="L24" s="69">
        <v>5.1038861873568299E-3</v>
      </c>
      <c r="M24" s="68">
        <v>0</v>
      </c>
      <c r="N24" s="78">
        <v>0</v>
      </c>
      <c r="O24" s="70"/>
    </row>
    <row r="25" spans="2:23">
      <c r="B25" s="91">
        <v>15</v>
      </c>
      <c r="C25" s="80" t="s">
        <v>73</v>
      </c>
      <c r="D25" s="92">
        <v>21</v>
      </c>
      <c r="E25" s="93">
        <v>3.7824207492795389E-3</v>
      </c>
      <c r="F25" s="92">
        <v>13</v>
      </c>
      <c r="G25" s="94">
        <v>2.6903973509933773E-3</v>
      </c>
      <c r="H25" s="95">
        <v>0.61538461538461542</v>
      </c>
      <c r="I25" s="96">
        <v>23</v>
      </c>
      <c r="J25" s="97">
        <v>-8.6956521739130488E-2</v>
      </c>
      <c r="K25" s="92">
        <v>242</v>
      </c>
      <c r="L25" s="93">
        <v>4.8627577060643811E-3</v>
      </c>
      <c r="M25" s="92">
        <v>134</v>
      </c>
      <c r="N25" s="94">
        <v>3.7976477256624628E-3</v>
      </c>
      <c r="O25" s="95">
        <v>0.80597014925373145</v>
      </c>
    </row>
    <row r="26" spans="2:23">
      <c r="B26" s="207" t="s">
        <v>49</v>
      </c>
      <c r="C26" s="208"/>
      <c r="D26" s="143">
        <f>SUM(D11:D25)</f>
        <v>5280</v>
      </c>
      <c r="E26" s="42">
        <f>D26/D28</f>
        <v>0.95100864553314124</v>
      </c>
      <c r="F26" s="143">
        <f>SUM(F11:F25)</f>
        <v>4662</v>
      </c>
      <c r="G26" s="42">
        <f>F26/F28</f>
        <v>0.96481788079470199</v>
      </c>
      <c r="H26" s="41">
        <f>D26/F26-1</f>
        <v>0.13256113256113267</v>
      </c>
      <c r="I26" s="143">
        <f>SUM(I11:I25)</f>
        <v>5293</v>
      </c>
      <c r="J26" s="42">
        <f>D26/I26-1</f>
        <v>-2.4560740600793052E-3</v>
      </c>
      <c r="K26" s="143">
        <f>SUM(K11:K25)</f>
        <v>47948</v>
      </c>
      <c r="L26" s="42">
        <f>K26/K28</f>
        <v>0.96346903508419401</v>
      </c>
      <c r="M26" s="143">
        <f>SUM(M11:M25)</f>
        <v>34097</v>
      </c>
      <c r="N26" s="42">
        <f>M26/M28</f>
        <v>0.96633130225308206</v>
      </c>
      <c r="O26" s="41">
        <f>K26/M26-1</f>
        <v>0.40622342141537371</v>
      </c>
    </row>
    <row r="27" spans="2:23">
      <c r="B27" s="207" t="s">
        <v>30</v>
      </c>
      <c r="C27" s="208"/>
      <c r="D27" s="144">
        <f>D28-SUM(D11:D25)</f>
        <v>272</v>
      </c>
      <c r="E27" s="42">
        <f>D27/D28</f>
        <v>4.8991354466858789E-2</v>
      </c>
      <c r="F27" s="144">
        <f>F28-SUM(F11:F25)</f>
        <v>170</v>
      </c>
      <c r="G27" s="125">
        <f>F27/F28</f>
        <v>3.5182119205298013E-2</v>
      </c>
      <c r="H27" s="41">
        <f>D27/F27-1</f>
        <v>0.60000000000000009</v>
      </c>
      <c r="I27" s="144">
        <f>I28-SUM(I11:I25)</f>
        <v>261</v>
      </c>
      <c r="J27" s="126">
        <f>D27/I27-1</f>
        <v>4.2145593869731712E-2</v>
      </c>
      <c r="K27" s="144">
        <f>K28-SUM(K11:K25)</f>
        <v>1818</v>
      </c>
      <c r="L27" s="42">
        <f>K27/K28</f>
        <v>3.6530964915805972E-2</v>
      </c>
      <c r="M27" s="144">
        <f>M28-SUM(M11:M25)</f>
        <v>1188</v>
      </c>
      <c r="N27" s="42">
        <f>M27/M28</f>
        <v>3.3668697746917955E-2</v>
      </c>
      <c r="O27" s="41">
        <f>K27/M27-1</f>
        <v>0.53030303030303028</v>
      </c>
    </row>
    <row r="28" spans="2:23">
      <c r="B28" s="209" t="s">
        <v>31</v>
      </c>
      <c r="C28" s="210"/>
      <c r="D28" s="43">
        <v>5552</v>
      </c>
      <c r="E28" s="72">
        <v>1</v>
      </c>
      <c r="F28" s="43">
        <v>4832</v>
      </c>
      <c r="G28" s="73">
        <v>0.99999999999999978</v>
      </c>
      <c r="H28" s="39">
        <v>0.14900662251655628</v>
      </c>
      <c r="I28" s="44">
        <v>5554</v>
      </c>
      <c r="J28" s="40">
        <v>-3.6010082823190182E-4</v>
      </c>
      <c r="K28" s="43">
        <v>49766</v>
      </c>
      <c r="L28" s="72">
        <v>1</v>
      </c>
      <c r="M28" s="43">
        <v>35285</v>
      </c>
      <c r="N28" s="73">
        <v>1.0000000000000007</v>
      </c>
      <c r="O28" s="39">
        <v>0.41040102026356817</v>
      </c>
    </row>
    <row r="29" spans="2:23">
      <c r="B29" s="134" t="s">
        <v>74</v>
      </c>
      <c r="C29" s="136"/>
    </row>
    <row r="30" spans="2:23">
      <c r="B30" s="137" t="s">
        <v>75</v>
      </c>
    </row>
    <row r="31" spans="2:23">
      <c r="B31" s="138"/>
    </row>
    <row r="32" spans="2:23">
      <c r="B32" s="204" t="s">
        <v>92</v>
      </c>
      <c r="C32" s="204"/>
      <c r="D32" s="204"/>
      <c r="E32" s="204"/>
      <c r="F32" s="204"/>
      <c r="G32" s="204"/>
      <c r="H32" s="204"/>
      <c r="I32" s="204"/>
      <c r="J32" s="204"/>
      <c r="K32" s="204"/>
      <c r="L32" s="204"/>
      <c r="M32" s="136"/>
      <c r="P32" s="204" t="s">
        <v>76</v>
      </c>
      <c r="Q32" s="204"/>
      <c r="R32" s="204"/>
      <c r="S32" s="204"/>
      <c r="T32" s="204"/>
      <c r="U32" s="204"/>
      <c r="V32" s="204"/>
      <c r="W32" s="204"/>
    </row>
    <row r="33" spans="2:23">
      <c r="B33" s="205" t="s">
        <v>93</v>
      </c>
      <c r="C33" s="205"/>
      <c r="D33" s="205"/>
      <c r="E33" s="205"/>
      <c r="F33" s="205"/>
      <c r="G33" s="205"/>
      <c r="H33" s="205"/>
      <c r="I33" s="205"/>
      <c r="J33" s="205"/>
      <c r="K33" s="205"/>
      <c r="L33" s="205"/>
      <c r="M33" s="136"/>
      <c r="P33" s="205" t="s">
        <v>77</v>
      </c>
      <c r="Q33" s="205"/>
      <c r="R33" s="205"/>
      <c r="S33" s="205"/>
      <c r="T33" s="205"/>
      <c r="U33" s="205"/>
      <c r="V33" s="205"/>
      <c r="W33" s="205"/>
    </row>
    <row r="34" spans="2:23" ht="25.5" customHeight="1">
      <c r="B34" s="139"/>
      <c r="C34" s="139"/>
      <c r="D34" s="139"/>
      <c r="E34" s="139"/>
      <c r="F34" s="139"/>
      <c r="G34" s="139"/>
      <c r="H34" s="139"/>
      <c r="I34" s="139"/>
      <c r="J34" s="139"/>
      <c r="K34" s="98"/>
      <c r="L34" s="99" t="s">
        <v>37</v>
      </c>
      <c r="P34" s="139"/>
      <c r="Q34" s="139"/>
      <c r="R34" s="139"/>
      <c r="S34" s="139"/>
      <c r="T34" s="139"/>
      <c r="U34" s="139"/>
      <c r="V34" s="98"/>
      <c r="W34" s="99" t="s">
        <v>37</v>
      </c>
    </row>
    <row r="35" spans="2:23">
      <c r="B35" s="193" t="s">
        <v>0</v>
      </c>
      <c r="C35" s="193" t="s">
        <v>54</v>
      </c>
      <c r="D35" s="176" t="s">
        <v>85</v>
      </c>
      <c r="E35" s="167"/>
      <c r="F35" s="167"/>
      <c r="G35" s="167"/>
      <c r="H35" s="167"/>
      <c r="I35" s="177"/>
      <c r="J35" s="176" t="s">
        <v>83</v>
      </c>
      <c r="K35" s="167"/>
      <c r="L35" s="177"/>
      <c r="P35" s="206" t="s">
        <v>0</v>
      </c>
      <c r="Q35" s="206" t="s">
        <v>54</v>
      </c>
      <c r="R35" s="176" t="s">
        <v>86</v>
      </c>
      <c r="S35" s="167"/>
      <c r="T35" s="167"/>
      <c r="U35" s="167"/>
      <c r="V35" s="167"/>
      <c r="W35" s="177"/>
    </row>
    <row r="36" spans="2:23" ht="15" customHeight="1">
      <c r="B36" s="194"/>
      <c r="C36" s="194"/>
      <c r="D36" s="211" t="s">
        <v>87</v>
      </c>
      <c r="E36" s="212"/>
      <c r="F36" s="212"/>
      <c r="G36" s="212"/>
      <c r="H36" s="212"/>
      <c r="I36" s="213"/>
      <c r="J36" s="173" t="s">
        <v>84</v>
      </c>
      <c r="K36" s="174"/>
      <c r="L36" s="175"/>
      <c r="P36" s="201"/>
      <c r="Q36" s="201"/>
      <c r="R36" s="173" t="s">
        <v>88</v>
      </c>
      <c r="S36" s="174"/>
      <c r="T36" s="174"/>
      <c r="U36" s="174"/>
      <c r="V36" s="174"/>
      <c r="W36" s="175"/>
    </row>
    <row r="37" spans="2:23" ht="15" customHeight="1">
      <c r="B37" s="194"/>
      <c r="C37" s="194"/>
      <c r="D37" s="165">
        <v>2021</v>
      </c>
      <c r="E37" s="168"/>
      <c r="F37" s="178">
        <v>2020</v>
      </c>
      <c r="G37" s="168"/>
      <c r="H37" s="195" t="s">
        <v>23</v>
      </c>
      <c r="I37" s="214" t="s">
        <v>55</v>
      </c>
      <c r="J37" s="216">
        <v>2021</v>
      </c>
      <c r="K37" s="215" t="s">
        <v>89</v>
      </c>
      <c r="L37" s="214" t="s">
        <v>94</v>
      </c>
      <c r="P37" s="201"/>
      <c r="Q37" s="201"/>
      <c r="R37" s="165">
        <v>2021</v>
      </c>
      <c r="S37" s="168"/>
      <c r="T37" s="165">
        <v>2020</v>
      </c>
      <c r="U37" s="168"/>
      <c r="V37" s="195" t="s">
        <v>23</v>
      </c>
      <c r="W37" s="219" t="s">
        <v>67</v>
      </c>
    </row>
    <row r="38" spans="2:23">
      <c r="B38" s="185" t="s">
        <v>24</v>
      </c>
      <c r="C38" s="185" t="s">
        <v>54</v>
      </c>
      <c r="D38" s="169"/>
      <c r="E38" s="170"/>
      <c r="F38" s="179"/>
      <c r="G38" s="170"/>
      <c r="H38" s="196"/>
      <c r="I38" s="215"/>
      <c r="J38" s="216"/>
      <c r="K38" s="215"/>
      <c r="L38" s="215"/>
      <c r="P38" s="199" t="s">
        <v>24</v>
      </c>
      <c r="Q38" s="199" t="s">
        <v>54</v>
      </c>
      <c r="R38" s="169"/>
      <c r="S38" s="170"/>
      <c r="T38" s="169"/>
      <c r="U38" s="170"/>
      <c r="V38" s="196"/>
      <c r="W38" s="220"/>
    </row>
    <row r="39" spans="2:23" ht="15" customHeight="1">
      <c r="B39" s="185"/>
      <c r="C39" s="185"/>
      <c r="D39" s="153" t="s">
        <v>26</v>
      </c>
      <c r="E39" s="100" t="s">
        <v>2</v>
      </c>
      <c r="F39" s="153" t="s">
        <v>26</v>
      </c>
      <c r="G39" s="100" t="s">
        <v>2</v>
      </c>
      <c r="H39" s="187" t="s">
        <v>27</v>
      </c>
      <c r="I39" s="187" t="s">
        <v>56</v>
      </c>
      <c r="J39" s="101" t="s">
        <v>26</v>
      </c>
      <c r="K39" s="222" t="s">
        <v>90</v>
      </c>
      <c r="L39" s="222" t="s">
        <v>95</v>
      </c>
      <c r="P39" s="199"/>
      <c r="Q39" s="199"/>
      <c r="R39" s="153" t="s">
        <v>26</v>
      </c>
      <c r="S39" s="100" t="s">
        <v>2</v>
      </c>
      <c r="T39" s="153" t="s">
        <v>26</v>
      </c>
      <c r="U39" s="100" t="s">
        <v>2</v>
      </c>
      <c r="V39" s="187" t="s">
        <v>27</v>
      </c>
      <c r="W39" s="217" t="s">
        <v>68</v>
      </c>
    </row>
    <row r="40" spans="2:23" ht="14.25" customHeight="1">
      <c r="B40" s="186"/>
      <c r="C40" s="186"/>
      <c r="D40" s="150" t="s">
        <v>28</v>
      </c>
      <c r="E40" s="46" t="s">
        <v>29</v>
      </c>
      <c r="F40" s="150" t="s">
        <v>28</v>
      </c>
      <c r="G40" s="46" t="s">
        <v>29</v>
      </c>
      <c r="H40" s="221"/>
      <c r="I40" s="221"/>
      <c r="J40" s="150" t="s">
        <v>28</v>
      </c>
      <c r="K40" s="223"/>
      <c r="L40" s="223"/>
      <c r="P40" s="200"/>
      <c r="Q40" s="200"/>
      <c r="R40" s="150" t="s">
        <v>28</v>
      </c>
      <c r="S40" s="46" t="s">
        <v>29</v>
      </c>
      <c r="T40" s="150" t="s">
        <v>28</v>
      </c>
      <c r="U40" s="46" t="s">
        <v>29</v>
      </c>
      <c r="V40" s="188"/>
      <c r="W40" s="218"/>
    </row>
    <row r="41" spans="2:23">
      <c r="B41" s="58">
        <v>1</v>
      </c>
      <c r="C41" s="74" t="s">
        <v>57</v>
      </c>
      <c r="D41" s="60">
        <v>998</v>
      </c>
      <c r="E41" s="65">
        <v>0.1797550432276657</v>
      </c>
      <c r="F41" s="60">
        <v>524</v>
      </c>
      <c r="G41" s="65">
        <v>0.10844370860927152</v>
      </c>
      <c r="H41" s="102">
        <v>0.90458015267175562</v>
      </c>
      <c r="I41" s="103">
        <v>0</v>
      </c>
      <c r="J41" s="60">
        <v>813</v>
      </c>
      <c r="K41" s="104">
        <v>0.22755227552275525</v>
      </c>
      <c r="L41" s="105">
        <v>0</v>
      </c>
      <c r="P41" s="58">
        <v>1</v>
      </c>
      <c r="Q41" s="74" t="s">
        <v>57</v>
      </c>
      <c r="R41" s="60">
        <v>7534</v>
      </c>
      <c r="S41" s="65">
        <v>0.15138849817144234</v>
      </c>
      <c r="T41" s="60">
        <v>3997</v>
      </c>
      <c r="U41" s="65">
        <v>0.11327759671248405</v>
      </c>
      <c r="V41" s="63">
        <v>0.88491368526394787</v>
      </c>
      <c r="W41" s="105">
        <v>0</v>
      </c>
    </row>
    <row r="42" spans="2:23">
      <c r="B42" s="106">
        <v>2</v>
      </c>
      <c r="C42" s="76" t="s">
        <v>59</v>
      </c>
      <c r="D42" s="68">
        <v>506</v>
      </c>
      <c r="E42" s="79">
        <v>9.1138328530259369E-2</v>
      </c>
      <c r="F42" s="68">
        <v>246</v>
      </c>
      <c r="G42" s="79">
        <v>5.0910596026490069E-2</v>
      </c>
      <c r="H42" s="107">
        <v>1.0569105691056913</v>
      </c>
      <c r="I42" s="108">
        <v>3</v>
      </c>
      <c r="J42" s="68">
        <v>589</v>
      </c>
      <c r="K42" s="109">
        <v>-0.14091680814940577</v>
      </c>
      <c r="L42" s="110">
        <v>0</v>
      </c>
      <c r="P42" s="106">
        <v>2</v>
      </c>
      <c r="Q42" s="76" t="s">
        <v>59</v>
      </c>
      <c r="R42" s="68">
        <v>4563</v>
      </c>
      <c r="S42" s="79">
        <v>9.1689105011453609E-2</v>
      </c>
      <c r="T42" s="68">
        <v>2501</v>
      </c>
      <c r="U42" s="79">
        <v>7.0879977327476265E-2</v>
      </c>
      <c r="V42" s="70">
        <v>0.82447021191523384</v>
      </c>
      <c r="W42" s="110">
        <v>2</v>
      </c>
    </row>
    <row r="43" spans="2:23">
      <c r="B43" s="106">
        <v>3</v>
      </c>
      <c r="C43" s="76" t="s">
        <v>65</v>
      </c>
      <c r="D43" s="68">
        <v>398</v>
      </c>
      <c r="E43" s="79">
        <v>7.1685878962536018E-2</v>
      </c>
      <c r="F43" s="68">
        <v>394</v>
      </c>
      <c r="G43" s="79">
        <v>8.1539735099337748E-2</v>
      </c>
      <c r="H43" s="107">
        <v>1.0152284263959421E-2</v>
      </c>
      <c r="I43" s="108">
        <v>0</v>
      </c>
      <c r="J43" s="68">
        <v>368</v>
      </c>
      <c r="K43" s="109">
        <v>8.1521739130434812E-2</v>
      </c>
      <c r="L43" s="110">
        <v>0</v>
      </c>
      <c r="P43" s="106">
        <v>3</v>
      </c>
      <c r="Q43" s="76" t="s">
        <v>58</v>
      </c>
      <c r="R43" s="68">
        <v>3853</v>
      </c>
      <c r="S43" s="79">
        <v>7.7422336534983718E-2</v>
      </c>
      <c r="T43" s="68">
        <v>3633</v>
      </c>
      <c r="U43" s="79">
        <v>0.10296159841292334</v>
      </c>
      <c r="V43" s="70">
        <v>6.0556014313239759E-2</v>
      </c>
      <c r="W43" s="110">
        <v>-1</v>
      </c>
    </row>
    <row r="44" spans="2:23">
      <c r="B44" s="106">
        <v>4</v>
      </c>
      <c r="C44" s="76" t="s">
        <v>58</v>
      </c>
      <c r="D44" s="68">
        <v>379</v>
      </c>
      <c r="E44" s="79">
        <v>6.826368876080692E-2</v>
      </c>
      <c r="F44" s="68">
        <v>512</v>
      </c>
      <c r="G44" s="79">
        <v>0.10596026490066225</v>
      </c>
      <c r="H44" s="107">
        <v>-0.259765625</v>
      </c>
      <c r="I44" s="108">
        <v>-2</v>
      </c>
      <c r="J44" s="68">
        <v>359</v>
      </c>
      <c r="K44" s="109">
        <v>5.5710306406685284E-2</v>
      </c>
      <c r="L44" s="110">
        <v>0</v>
      </c>
      <c r="P44" s="106">
        <v>4</v>
      </c>
      <c r="Q44" s="76" t="s">
        <v>65</v>
      </c>
      <c r="R44" s="68">
        <v>3201</v>
      </c>
      <c r="S44" s="79">
        <v>6.4321022384760673E-2</v>
      </c>
      <c r="T44" s="68">
        <v>3220</v>
      </c>
      <c r="U44" s="79">
        <v>9.1256908034575604E-2</v>
      </c>
      <c r="V44" s="70">
        <v>-5.9006211180123724E-3</v>
      </c>
      <c r="W44" s="110">
        <v>-1</v>
      </c>
    </row>
    <row r="45" spans="2:23">
      <c r="B45" s="106">
        <v>5</v>
      </c>
      <c r="C45" s="81" t="s">
        <v>61</v>
      </c>
      <c r="D45" s="92">
        <v>239</v>
      </c>
      <c r="E45" s="97">
        <v>4.3047550432276656E-2</v>
      </c>
      <c r="F45" s="92">
        <v>263</v>
      </c>
      <c r="G45" s="97">
        <v>5.4428807947019868E-2</v>
      </c>
      <c r="H45" s="111">
        <v>-9.125475285171103E-2</v>
      </c>
      <c r="I45" s="112">
        <v>-1</v>
      </c>
      <c r="J45" s="92">
        <v>216</v>
      </c>
      <c r="K45" s="113">
        <v>0.1064814814814814</v>
      </c>
      <c r="L45" s="114">
        <v>2</v>
      </c>
      <c r="P45" s="106">
        <v>5</v>
      </c>
      <c r="Q45" s="81" t="s">
        <v>61</v>
      </c>
      <c r="R45" s="92">
        <v>2100</v>
      </c>
      <c r="S45" s="97">
        <v>4.2197484226178514E-2</v>
      </c>
      <c r="T45" s="92">
        <v>1863</v>
      </c>
      <c r="U45" s="97">
        <v>5.2798639648575882E-2</v>
      </c>
      <c r="V45" s="95">
        <v>0.12721417069243146</v>
      </c>
      <c r="W45" s="114">
        <v>0</v>
      </c>
    </row>
    <row r="46" spans="2:23">
      <c r="B46" s="115">
        <v>6</v>
      </c>
      <c r="C46" s="74" t="s">
        <v>69</v>
      </c>
      <c r="D46" s="60">
        <v>192</v>
      </c>
      <c r="E46" s="65">
        <v>3.4582132564841501E-2</v>
      </c>
      <c r="F46" s="60">
        <v>209</v>
      </c>
      <c r="G46" s="65">
        <v>4.3253311258278145E-2</v>
      </c>
      <c r="H46" s="102">
        <v>-8.1339712918660267E-2</v>
      </c>
      <c r="I46" s="103">
        <v>0</v>
      </c>
      <c r="J46" s="60">
        <v>268</v>
      </c>
      <c r="K46" s="104">
        <v>-0.28358208955223885</v>
      </c>
      <c r="L46" s="105">
        <v>-1</v>
      </c>
      <c r="P46" s="115">
        <v>6</v>
      </c>
      <c r="Q46" s="74" t="s">
        <v>60</v>
      </c>
      <c r="R46" s="60">
        <v>1981</v>
      </c>
      <c r="S46" s="65">
        <v>3.980629345336173E-2</v>
      </c>
      <c r="T46" s="60">
        <v>1766</v>
      </c>
      <c r="U46" s="65">
        <v>5.0049596145670963E-2</v>
      </c>
      <c r="V46" s="63">
        <v>0.1217440543601358</v>
      </c>
      <c r="W46" s="105">
        <v>0</v>
      </c>
    </row>
    <row r="47" spans="2:23">
      <c r="B47" s="106">
        <v>7</v>
      </c>
      <c r="C47" s="76" t="s">
        <v>81</v>
      </c>
      <c r="D47" s="68">
        <v>189</v>
      </c>
      <c r="E47" s="79">
        <v>3.4041786743515851E-2</v>
      </c>
      <c r="F47" s="68">
        <v>136</v>
      </c>
      <c r="G47" s="79">
        <v>2.8145695364238412E-2</v>
      </c>
      <c r="H47" s="107">
        <v>0.38970588235294112</v>
      </c>
      <c r="I47" s="108">
        <v>4</v>
      </c>
      <c r="J47" s="68">
        <v>223</v>
      </c>
      <c r="K47" s="109">
        <v>-0.15246636771300448</v>
      </c>
      <c r="L47" s="110">
        <v>-1</v>
      </c>
      <c r="P47" s="106">
        <v>7</v>
      </c>
      <c r="Q47" s="76" t="s">
        <v>69</v>
      </c>
      <c r="R47" s="68">
        <v>1749</v>
      </c>
      <c r="S47" s="79">
        <v>3.514447614837439E-2</v>
      </c>
      <c r="T47" s="68">
        <v>1246</v>
      </c>
      <c r="U47" s="79">
        <v>3.5312455717727079E-2</v>
      </c>
      <c r="V47" s="70">
        <v>0.4036918138041734</v>
      </c>
      <c r="W47" s="110">
        <v>0</v>
      </c>
    </row>
    <row r="48" spans="2:23">
      <c r="B48" s="106">
        <v>8</v>
      </c>
      <c r="C48" s="76" t="s">
        <v>96</v>
      </c>
      <c r="D48" s="68">
        <v>185</v>
      </c>
      <c r="E48" s="79">
        <v>3.3321325648414987E-2</v>
      </c>
      <c r="F48" s="68">
        <v>60</v>
      </c>
      <c r="G48" s="79">
        <v>1.2417218543046357E-2</v>
      </c>
      <c r="H48" s="107">
        <v>2.0833333333333335</v>
      </c>
      <c r="I48" s="108">
        <v>15</v>
      </c>
      <c r="J48" s="68">
        <v>151</v>
      </c>
      <c r="K48" s="109">
        <v>0.22516556291390732</v>
      </c>
      <c r="L48" s="110">
        <v>3</v>
      </c>
      <c r="P48" s="106">
        <v>8</v>
      </c>
      <c r="Q48" s="76" t="s">
        <v>71</v>
      </c>
      <c r="R48" s="68">
        <v>1661</v>
      </c>
      <c r="S48" s="79">
        <v>3.3376200618896436E-2</v>
      </c>
      <c r="T48" s="68">
        <v>490</v>
      </c>
      <c r="U48" s="79">
        <v>1.38869207878702E-2</v>
      </c>
      <c r="V48" s="70">
        <v>2.3897959183673469</v>
      </c>
      <c r="W48" s="110">
        <v>15</v>
      </c>
    </row>
    <row r="49" spans="2:23">
      <c r="B49" s="106">
        <v>9</v>
      </c>
      <c r="C49" s="76" t="s">
        <v>97</v>
      </c>
      <c r="D49" s="68">
        <v>184</v>
      </c>
      <c r="E49" s="79">
        <v>3.3141210374639768E-2</v>
      </c>
      <c r="F49" s="68">
        <v>60</v>
      </c>
      <c r="G49" s="79">
        <v>1.2417218543046357E-2</v>
      </c>
      <c r="H49" s="107">
        <v>2.0666666666666669</v>
      </c>
      <c r="I49" s="108">
        <v>14</v>
      </c>
      <c r="J49" s="68">
        <v>105</v>
      </c>
      <c r="K49" s="109">
        <v>0.75238095238095237</v>
      </c>
      <c r="L49" s="110">
        <v>9</v>
      </c>
      <c r="P49" s="106">
        <v>9</v>
      </c>
      <c r="Q49" s="76" t="s">
        <v>81</v>
      </c>
      <c r="R49" s="68">
        <v>1430</v>
      </c>
      <c r="S49" s="79">
        <v>2.87344773540168E-2</v>
      </c>
      <c r="T49" s="68">
        <v>1002</v>
      </c>
      <c r="U49" s="79">
        <v>2.8397335978461103E-2</v>
      </c>
      <c r="V49" s="70">
        <v>0.42714570858283429</v>
      </c>
      <c r="W49" s="110">
        <v>2</v>
      </c>
    </row>
    <row r="50" spans="2:23">
      <c r="B50" s="116">
        <v>10</v>
      </c>
      <c r="C50" s="81" t="s">
        <v>71</v>
      </c>
      <c r="D50" s="92">
        <v>179</v>
      </c>
      <c r="E50" s="97">
        <v>3.2240634005763685E-2</v>
      </c>
      <c r="F50" s="92">
        <v>107</v>
      </c>
      <c r="G50" s="97">
        <v>2.2144039735099336E-2</v>
      </c>
      <c r="H50" s="111">
        <v>0.67289719626168232</v>
      </c>
      <c r="I50" s="112">
        <v>5</v>
      </c>
      <c r="J50" s="92">
        <v>160</v>
      </c>
      <c r="K50" s="113">
        <v>0.11874999999999991</v>
      </c>
      <c r="L50" s="114">
        <v>0</v>
      </c>
      <c r="P50" s="116">
        <v>10</v>
      </c>
      <c r="Q50" s="81" t="s">
        <v>82</v>
      </c>
      <c r="R50" s="92">
        <v>1357</v>
      </c>
      <c r="S50" s="97">
        <v>2.7267612426154404E-2</v>
      </c>
      <c r="T50" s="92">
        <v>821</v>
      </c>
      <c r="U50" s="97">
        <v>2.3267677483349864E-2</v>
      </c>
      <c r="V50" s="95">
        <v>0.65286236297198541</v>
      </c>
      <c r="W50" s="114">
        <v>3</v>
      </c>
    </row>
    <row r="51" spans="2:23">
      <c r="B51" s="207" t="s">
        <v>62</v>
      </c>
      <c r="C51" s="208"/>
      <c r="D51" s="143">
        <f>SUM(D41:D50)</f>
        <v>3449</v>
      </c>
      <c r="E51" s="125">
        <f>D51/D53</f>
        <v>0.62121757925072041</v>
      </c>
      <c r="F51" s="143">
        <f>SUM(F41:F50)</f>
        <v>2511</v>
      </c>
      <c r="G51" s="125">
        <f>F51/F53</f>
        <v>0.51966059602649006</v>
      </c>
      <c r="H51" s="127">
        <f>D51/F51-1</f>
        <v>0.3735563520509757</v>
      </c>
      <c r="I51" s="145"/>
      <c r="J51" s="143">
        <f>SUM(J41:J50)</f>
        <v>3252</v>
      </c>
      <c r="K51" s="29">
        <f>E51/J51-1</f>
        <v>-0.99980897368411725</v>
      </c>
      <c r="L51" s="128"/>
      <c r="P51" s="207" t="s">
        <v>62</v>
      </c>
      <c r="Q51" s="208"/>
      <c r="R51" s="143">
        <f>SUM(R41:R50)</f>
        <v>29429</v>
      </c>
      <c r="S51" s="125">
        <f>R51/R53</f>
        <v>0.59134750632962263</v>
      </c>
      <c r="T51" s="143">
        <f>SUM(T41:T50)</f>
        <v>20539</v>
      </c>
      <c r="U51" s="125">
        <f>T51/T53</f>
        <v>0.58208870624911435</v>
      </c>
      <c r="V51" s="127">
        <f>R51/T51-1</f>
        <v>0.43283509421101329</v>
      </c>
      <c r="W51" s="140"/>
    </row>
    <row r="52" spans="2:23">
      <c r="B52" s="207" t="s">
        <v>30</v>
      </c>
      <c r="C52" s="208"/>
      <c r="D52" s="143">
        <f>D53-D51</f>
        <v>2103</v>
      </c>
      <c r="E52" s="125">
        <f>D52/D53</f>
        <v>0.37878242074927954</v>
      </c>
      <c r="F52" s="143">
        <f>F53-F51</f>
        <v>2321</v>
      </c>
      <c r="G52" s="125">
        <f>F52/F53</f>
        <v>0.48033940397350994</v>
      </c>
      <c r="H52" s="127">
        <f>D52/F52-1</f>
        <v>-9.3925032313657897E-2</v>
      </c>
      <c r="I52" s="144"/>
      <c r="J52" s="143">
        <f>J53-SUM(J41:J50)</f>
        <v>2302</v>
      </c>
      <c r="K52" s="29">
        <f>E52/J52-1</f>
        <v>-0.99983545507352334</v>
      </c>
      <c r="L52" s="128"/>
      <c r="P52" s="207" t="s">
        <v>30</v>
      </c>
      <c r="Q52" s="208"/>
      <c r="R52" s="143">
        <f>R53-R51</f>
        <v>20337</v>
      </c>
      <c r="S52" s="125">
        <f>R52/R53</f>
        <v>0.40865249367037737</v>
      </c>
      <c r="T52" s="143">
        <f>T53-T51</f>
        <v>14746</v>
      </c>
      <c r="U52" s="125">
        <f>T52/T53</f>
        <v>0.41791129375088565</v>
      </c>
      <c r="V52" s="127">
        <f>R52/T52-1</f>
        <v>0.37915366879153667</v>
      </c>
      <c r="W52" s="141"/>
    </row>
    <row r="53" spans="2:23">
      <c r="B53" s="209" t="s">
        <v>63</v>
      </c>
      <c r="C53" s="210"/>
      <c r="D53" s="35">
        <v>5552</v>
      </c>
      <c r="E53" s="117">
        <v>1</v>
      </c>
      <c r="F53" s="35">
        <v>4832</v>
      </c>
      <c r="G53" s="117">
        <v>1</v>
      </c>
      <c r="H53" s="37">
        <v>0.14900662251655628</v>
      </c>
      <c r="I53" s="37"/>
      <c r="J53" s="35">
        <v>5554</v>
      </c>
      <c r="K53" s="12">
        <v>-3.6010082823190182E-4</v>
      </c>
      <c r="L53" s="118"/>
      <c r="P53" s="209" t="s">
        <v>63</v>
      </c>
      <c r="Q53" s="210"/>
      <c r="R53" s="35">
        <v>49766</v>
      </c>
      <c r="S53" s="117">
        <v>1</v>
      </c>
      <c r="T53" s="35">
        <v>35285</v>
      </c>
      <c r="U53" s="117">
        <v>1</v>
      </c>
      <c r="V53" s="129">
        <v>0.41040102026356817</v>
      </c>
      <c r="W53" s="118"/>
    </row>
    <row r="54" spans="2:23">
      <c r="B54" s="134" t="s">
        <v>74</v>
      </c>
      <c r="P54" s="134" t="s">
        <v>74</v>
      </c>
    </row>
    <row r="55" spans="2:23">
      <c r="B55" s="137" t="s">
        <v>75</v>
      </c>
      <c r="P55" s="137" t="s">
        <v>75</v>
      </c>
    </row>
    <row r="63" spans="2:23" ht="15" customHeight="1"/>
    <row r="65" ht="15" customHeight="1"/>
  </sheetData>
  <mergeCells count="67">
    <mergeCell ref="B52:C52"/>
    <mergeCell ref="P52:Q52"/>
    <mergeCell ref="B53:C53"/>
    <mergeCell ref="P53:Q53"/>
    <mergeCell ref="K39:K40"/>
    <mergeCell ref="L39:L40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B35:B37"/>
    <mergeCell ref="C35:C37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P35:P37"/>
    <mergeCell ref="Q35:Q37"/>
    <mergeCell ref="L37:L38"/>
    <mergeCell ref="B27:C27"/>
    <mergeCell ref="B28:C28"/>
    <mergeCell ref="B32:L32"/>
    <mergeCell ref="P32:W32"/>
    <mergeCell ref="R35:W35"/>
    <mergeCell ref="D35:I35"/>
    <mergeCell ref="J35:L35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6:C26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</mergeCells>
  <conditionalFormatting sqref="H27 J27 O27">
    <cfRule type="cellIs" dxfId="56" priority="38" operator="lessThan">
      <formula>0</formula>
    </cfRule>
  </conditionalFormatting>
  <conditionalFormatting sqref="H26 O26">
    <cfRule type="cellIs" dxfId="55" priority="37" operator="lessThan">
      <formula>0</formula>
    </cfRule>
  </conditionalFormatting>
  <conditionalFormatting sqref="K52">
    <cfRule type="cellIs" dxfId="54" priority="35" operator="lessThan">
      <formula>0</formula>
    </cfRule>
  </conditionalFormatting>
  <conditionalFormatting sqref="H52 J52">
    <cfRule type="cellIs" dxfId="53" priority="36" operator="lessThan">
      <formula>0</formula>
    </cfRule>
  </conditionalFormatting>
  <conditionalFormatting sqref="K51">
    <cfRule type="cellIs" dxfId="52" priority="33" operator="lessThan">
      <formula>0</formula>
    </cfRule>
  </conditionalFormatting>
  <conditionalFormatting sqref="H51">
    <cfRule type="cellIs" dxfId="51" priority="34" operator="lessThan">
      <formula>0</formula>
    </cfRule>
  </conditionalFormatting>
  <conditionalFormatting sqref="L52">
    <cfRule type="cellIs" dxfId="50" priority="31" operator="lessThan">
      <formula>0</formula>
    </cfRule>
  </conditionalFormatting>
  <conditionalFormatting sqref="K52">
    <cfRule type="cellIs" dxfId="49" priority="32" operator="lessThan">
      <formula>0</formula>
    </cfRule>
  </conditionalFormatting>
  <conditionalFormatting sqref="L51">
    <cfRule type="cellIs" dxfId="48" priority="29" operator="lessThan">
      <formula>0</formula>
    </cfRule>
  </conditionalFormatting>
  <conditionalFormatting sqref="K51">
    <cfRule type="cellIs" dxfId="47" priority="30" operator="lessThan">
      <formula>0</formula>
    </cfRule>
  </conditionalFormatting>
  <conditionalFormatting sqref="K41:K50 H41:H50">
    <cfRule type="cellIs" dxfId="46" priority="28" operator="lessThan">
      <formula>0</formula>
    </cfRule>
  </conditionalFormatting>
  <conditionalFormatting sqref="L41:L50">
    <cfRule type="cellIs" dxfId="45" priority="25" operator="lessThan">
      <formula>0</formula>
    </cfRule>
    <cfRule type="cellIs" dxfId="44" priority="26" operator="equal">
      <formula>0</formula>
    </cfRule>
    <cfRule type="cellIs" dxfId="43" priority="27" operator="greaterThan">
      <formula>0</formula>
    </cfRule>
  </conditionalFormatting>
  <conditionalFormatting sqref="I41:I50">
    <cfRule type="cellIs" dxfId="42" priority="22" operator="lessThan">
      <formula>0</formula>
    </cfRule>
    <cfRule type="cellIs" dxfId="41" priority="23" operator="equal">
      <formula>0</formula>
    </cfRule>
    <cfRule type="cellIs" dxfId="40" priority="24" operator="greaterThan">
      <formula>0</formula>
    </cfRule>
  </conditionalFormatting>
  <conditionalFormatting sqref="H53:I53 K53">
    <cfRule type="cellIs" dxfId="39" priority="21" operator="lessThan">
      <formula>0</formula>
    </cfRule>
  </conditionalFormatting>
  <conditionalFormatting sqref="L53">
    <cfRule type="cellIs" dxfId="38" priority="20" operator="lessThan">
      <formula>0</formula>
    </cfRule>
  </conditionalFormatting>
  <conditionalFormatting sqref="V51">
    <cfRule type="cellIs" dxfId="37" priority="14" operator="lessThan">
      <formula>0</formula>
    </cfRule>
  </conditionalFormatting>
  <conditionalFormatting sqref="W51">
    <cfRule type="cellIs" dxfId="36" priority="17" operator="lessThan">
      <formula>0</formula>
    </cfRule>
    <cfRule type="cellIs" dxfId="35" priority="18" operator="equal">
      <formula>0</formula>
    </cfRule>
    <cfRule type="cellIs" dxfId="34" priority="19" operator="greaterThan">
      <formula>0</formula>
    </cfRule>
  </conditionalFormatting>
  <conditionalFormatting sqref="W52">
    <cfRule type="cellIs" dxfId="33" priority="16" operator="lessThan">
      <formula>0</formula>
    </cfRule>
  </conditionalFormatting>
  <conditionalFormatting sqref="V52">
    <cfRule type="cellIs" dxfId="32" priority="15" operator="lessThan">
      <formula>0</formula>
    </cfRule>
  </conditionalFormatting>
  <conditionalFormatting sqref="V41:V50">
    <cfRule type="cellIs" dxfId="31" priority="13" operator="lessThan">
      <formula>0</formula>
    </cfRule>
  </conditionalFormatting>
  <conditionalFormatting sqref="W41:W50">
    <cfRule type="cellIs" dxfId="30" priority="10" operator="lessThan">
      <formula>0</formula>
    </cfRule>
    <cfRule type="cellIs" dxfId="29" priority="11" operator="equal">
      <formula>0</formula>
    </cfRule>
    <cfRule type="cellIs" dxfId="28" priority="12" operator="greaterThan">
      <formula>0</formula>
    </cfRule>
  </conditionalFormatting>
  <conditionalFormatting sqref="V53">
    <cfRule type="cellIs" dxfId="27" priority="9" operator="lessThan">
      <formula>0</formula>
    </cfRule>
  </conditionalFormatting>
  <conditionalFormatting sqref="W53">
    <cfRule type="cellIs" dxfId="26" priority="8" operator="lessThan">
      <formula>0</formula>
    </cfRule>
  </conditionalFormatting>
  <conditionalFormatting sqref="H11:H15 J11:J15 O11:O15">
    <cfRule type="cellIs" dxfId="25" priority="7" operator="lessThan">
      <formula>0</formula>
    </cfRule>
  </conditionalFormatting>
  <conditionalFormatting sqref="H16:H25 J16:J25 O16:O25">
    <cfRule type="cellIs" dxfId="24" priority="6" operator="lessThan">
      <formula>0</formula>
    </cfRule>
  </conditionalFormatting>
  <conditionalFormatting sqref="D11:E25 G11:J25 L11:L25 N11:O25">
    <cfRule type="cellIs" dxfId="23" priority="5" operator="equal">
      <formula>0</formula>
    </cfRule>
  </conditionalFormatting>
  <conditionalFormatting sqref="F11:F25">
    <cfRule type="cellIs" dxfId="22" priority="4" operator="equal">
      <formula>0</formula>
    </cfRule>
  </conditionalFormatting>
  <conditionalFormatting sqref="K11:K25">
    <cfRule type="cellIs" dxfId="21" priority="3" operator="equal">
      <formula>0</formula>
    </cfRule>
  </conditionalFormatting>
  <conditionalFormatting sqref="M11:M25">
    <cfRule type="cellIs" dxfId="20" priority="2" operator="equal">
      <formula>0</formula>
    </cfRule>
  </conditionalFormatting>
  <conditionalFormatting sqref="O28 J28 H28">
    <cfRule type="cellIs" dxfId="19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>
      <selection activeCell="Q14" sqref="Q14"/>
    </sheetView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36"/>
      <c r="O1" s="57">
        <v>44446</v>
      </c>
    </row>
    <row r="2" spans="2:15">
      <c r="B2" s="224" t="s">
        <v>35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14"/>
    </row>
    <row r="3" spans="2:15">
      <c r="B3" s="225" t="s">
        <v>34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33" t="s">
        <v>32</v>
      </c>
    </row>
    <row r="4" spans="2:15" ht="15" customHeight="1">
      <c r="B4" s="206" t="s">
        <v>0</v>
      </c>
      <c r="C4" s="193" t="s">
        <v>1</v>
      </c>
      <c r="D4" s="176" t="s">
        <v>85</v>
      </c>
      <c r="E4" s="167"/>
      <c r="F4" s="167"/>
      <c r="G4" s="167"/>
      <c r="H4" s="177"/>
      <c r="I4" s="167" t="s">
        <v>83</v>
      </c>
      <c r="J4" s="167"/>
      <c r="K4" s="176" t="s">
        <v>86</v>
      </c>
      <c r="L4" s="167"/>
      <c r="M4" s="167"/>
      <c r="N4" s="167"/>
      <c r="O4" s="177"/>
    </row>
    <row r="5" spans="2:15">
      <c r="B5" s="201"/>
      <c r="C5" s="194"/>
      <c r="D5" s="173" t="s">
        <v>87</v>
      </c>
      <c r="E5" s="174"/>
      <c r="F5" s="174"/>
      <c r="G5" s="174"/>
      <c r="H5" s="175"/>
      <c r="I5" s="174" t="s">
        <v>84</v>
      </c>
      <c r="J5" s="174"/>
      <c r="K5" s="173" t="s">
        <v>88</v>
      </c>
      <c r="L5" s="174"/>
      <c r="M5" s="174"/>
      <c r="N5" s="174"/>
      <c r="O5" s="175"/>
    </row>
    <row r="6" spans="2:15" ht="19.5" customHeight="1">
      <c r="B6" s="201"/>
      <c r="C6" s="201"/>
      <c r="D6" s="165">
        <v>2021</v>
      </c>
      <c r="E6" s="168"/>
      <c r="F6" s="178">
        <v>2020</v>
      </c>
      <c r="G6" s="178"/>
      <c r="H6" s="195" t="s">
        <v>23</v>
      </c>
      <c r="I6" s="197">
        <v>2021</v>
      </c>
      <c r="J6" s="165" t="s">
        <v>89</v>
      </c>
      <c r="K6" s="165">
        <v>2021</v>
      </c>
      <c r="L6" s="168"/>
      <c r="M6" s="178">
        <v>2020</v>
      </c>
      <c r="N6" s="168"/>
      <c r="O6" s="184" t="s">
        <v>23</v>
      </c>
    </row>
    <row r="7" spans="2:15" ht="19.5" customHeight="1">
      <c r="B7" s="199" t="s">
        <v>24</v>
      </c>
      <c r="C7" s="199" t="s">
        <v>25</v>
      </c>
      <c r="D7" s="169"/>
      <c r="E7" s="170"/>
      <c r="F7" s="179"/>
      <c r="G7" s="179"/>
      <c r="H7" s="196"/>
      <c r="I7" s="198"/>
      <c r="J7" s="166"/>
      <c r="K7" s="169"/>
      <c r="L7" s="170"/>
      <c r="M7" s="179"/>
      <c r="N7" s="170"/>
      <c r="O7" s="184"/>
    </row>
    <row r="8" spans="2:15" ht="15" customHeight="1">
      <c r="B8" s="199"/>
      <c r="C8" s="199"/>
      <c r="D8" s="153" t="s">
        <v>26</v>
      </c>
      <c r="E8" s="149" t="s">
        <v>2</v>
      </c>
      <c r="F8" s="152" t="s">
        <v>26</v>
      </c>
      <c r="G8" s="48" t="s">
        <v>2</v>
      </c>
      <c r="H8" s="187" t="s">
        <v>27</v>
      </c>
      <c r="I8" s="49" t="s">
        <v>26</v>
      </c>
      <c r="J8" s="189" t="s">
        <v>90</v>
      </c>
      <c r="K8" s="153" t="s">
        <v>26</v>
      </c>
      <c r="L8" s="47" t="s">
        <v>2</v>
      </c>
      <c r="M8" s="152" t="s">
        <v>26</v>
      </c>
      <c r="N8" s="47" t="s">
        <v>2</v>
      </c>
      <c r="O8" s="191" t="s">
        <v>27</v>
      </c>
    </row>
    <row r="9" spans="2:15" ht="15" customHeight="1">
      <c r="B9" s="200"/>
      <c r="C9" s="200"/>
      <c r="D9" s="150" t="s">
        <v>28</v>
      </c>
      <c r="E9" s="151" t="s">
        <v>29</v>
      </c>
      <c r="F9" s="45" t="s">
        <v>28</v>
      </c>
      <c r="G9" s="46" t="s">
        <v>29</v>
      </c>
      <c r="H9" s="188"/>
      <c r="I9" s="50" t="s">
        <v>28</v>
      </c>
      <c r="J9" s="190"/>
      <c r="K9" s="150" t="s">
        <v>28</v>
      </c>
      <c r="L9" s="151" t="s">
        <v>29</v>
      </c>
      <c r="M9" s="45" t="s">
        <v>28</v>
      </c>
      <c r="N9" s="151" t="s">
        <v>29</v>
      </c>
      <c r="O9" s="192"/>
    </row>
    <row r="10" spans="2:15">
      <c r="B10" s="58">
        <v>1</v>
      </c>
      <c r="C10" s="59" t="s">
        <v>9</v>
      </c>
      <c r="D10" s="60">
        <v>65</v>
      </c>
      <c r="E10" s="61">
        <v>0.45454545454545453</v>
      </c>
      <c r="F10" s="60">
        <v>34</v>
      </c>
      <c r="G10" s="62">
        <v>0.5074626865671642</v>
      </c>
      <c r="H10" s="63">
        <v>0.91176470588235303</v>
      </c>
      <c r="I10" s="64">
        <v>74</v>
      </c>
      <c r="J10" s="65">
        <v>-0.1216216216216216</v>
      </c>
      <c r="K10" s="60">
        <v>379</v>
      </c>
      <c r="L10" s="61">
        <v>0.39602925809822359</v>
      </c>
      <c r="M10" s="60">
        <v>378</v>
      </c>
      <c r="N10" s="62">
        <v>0.41176470588235292</v>
      </c>
      <c r="O10" s="63">
        <v>2.6455026455025621E-3</v>
      </c>
    </row>
    <row r="11" spans="2:15">
      <c r="B11" s="66">
        <v>2</v>
      </c>
      <c r="C11" s="67" t="s">
        <v>47</v>
      </c>
      <c r="D11" s="68">
        <v>23</v>
      </c>
      <c r="E11" s="69">
        <v>0.16083916083916083</v>
      </c>
      <c r="F11" s="68">
        <v>10</v>
      </c>
      <c r="G11" s="78">
        <v>0.14925373134328357</v>
      </c>
      <c r="H11" s="70">
        <v>1.2999999999999998</v>
      </c>
      <c r="I11" s="90">
        <v>38</v>
      </c>
      <c r="J11" s="79">
        <v>-0.39473684210526316</v>
      </c>
      <c r="K11" s="68">
        <v>216</v>
      </c>
      <c r="L11" s="69">
        <v>0.22570532915360503</v>
      </c>
      <c r="M11" s="68">
        <v>233</v>
      </c>
      <c r="N11" s="78">
        <v>0.25381263616557737</v>
      </c>
      <c r="O11" s="70">
        <v>-7.2961373390557971E-2</v>
      </c>
    </row>
    <row r="12" spans="2:15">
      <c r="B12" s="66">
        <v>3</v>
      </c>
      <c r="C12" s="67" t="s">
        <v>12</v>
      </c>
      <c r="D12" s="68">
        <v>17</v>
      </c>
      <c r="E12" s="69">
        <v>0.11888111888111888</v>
      </c>
      <c r="F12" s="68">
        <v>4</v>
      </c>
      <c r="G12" s="78">
        <v>5.9701492537313432E-2</v>
      </c>
      <c r="H12" s="70">
        <v>3.25</v>
      </c>
      <c r="I12" s="90">
        <v>4</v>
      </c>
      <c r="J12" s="79">
        <v>3.25</v>
      </c>
      <c r="K12" s="68">
        <v>76</v>
      </c>
      <c r="L12" s="69">
        <v>7.9414838035527693E-2</v>
      </c>
      <c r="M12" s="68">
        <v>41</v>
      </c>
      <c r="N12" s="78">
        <v>4.4662309368191724E-2</v>
      </c>
      <c r="O12" s="70">
        <v>0.85365853658536595</v>
      </c>
    </row>
    <row r="13" spans="2:15">
      <c r="B13" s="66">
        <v>4</v>
      </c>
      <c r="C13" s="67" t="s">
        <v>4</v>
      </c>
      <c r="D13" s="68">
        <v>16</v>
      </c>
      <c r="E13" s="69">
        <v>0.11188811188811189</v>
      </c>
      <c r="F13" s="68">
        <v>7</v>
      </c>
      <c r="G13" s="78">
        <v>0.1044776119402985</v>
      </c>
      <c r="H13" s="70">
        <v>1.2857142857142856</v>
      </c>
      <c r="I13" s="90">
        <v>15</v>
      </c>
      <c r="J13" s="79">
        <v>6.6666666666666652E-2</v>
      </c>
      <c r="K13" s="68">
        <v>58</v>
      </c>
      <c r="L13" s="69">
        <v>6.0606060606060608E-2</v>
      </c>
      <c r="M13" s="68">
        <v>63</v>
      </c>
      <c r="N13" s="78">
        <v>6.8627450980392163E-2</v>
      </c>
      <c r="O13" s="70">
        <v>-7.9365079365079416E-2</v>
      </c>
    </row>
    <row r="14" spans="2:15">
      <c r="B14" s="91">
        <v>5</v>
      </c>
      <c r="C14" s="80" t="s">
        <v>80</v>
      </c>
      <c r="D14" s="92">
        <v>0</v>
      </c>
      <c r="E14" s="93">
        <v>0</v>
      </c>
      <c r="F14" s="92">
        <v>0</v>
      </c>
      <c r="G14" s="94">
        <v>0</v>
      </c>
      <c r="H14" s="95"/>
      <c r="I14" s="96">
        <v>0</v>
      </c>
      <c r="J14" s="97"/>
      <c r="K14" s="92">
        <v>56</v>
      </c>
      <c r="L14" s="93">
        <v>5.8516196447230932E-2</v>
      </c>
      <c r="M14" s="92">
        <v>50</v>
      </c>
      <c r="N14" s="94">
        <v>5.4466230936819175E-2</v>
      </c>
      <c r="O14" s="95">
        <v>0.12000000000000011</v>
      </c>
    </row>
    <row r="15" spans="2:15">
      <c r="B15" s="182" t="s">
        <v>50</v>
      </c>
      <c r="C15" s="183"/>
      <c r="D15" s="27">
        <f>SUM(D10:D14)</f>
        <v>121</v>
      </c>
      <c r="E15" s="28">
        <f>D15/D17</f>
        <v>0.84615384615384615</v>
      </c>
      <c r="F15" s="27">
        <f>SUM(F10:F14)</f>
        <v>55</v>
      </c>
      <c r="G15" s="28">
        <f>F15/F17</f>
        <v>0.82089552238805974</v>
      </c>
      <c r="H15" s="30">
        <f>D15/F15-1</f>
        <v>1.2000000000000002</v>
      </c>
      <c r="I15" s="27">
        <f>SUM(I10:I14)</f>
        <v>131</v>
      </c>
      <c r="J15" s="28">
        <f>I15/I17</f>
        <v>0.87333333333333329</v>
      </c>
      <c r="K15" s="27">
        <f>SUM(K10:K14)</f>
        <v>785</v>
      </c>
      <c r="L15" s="28">
        <f>K15/K17</f>
        <v>0.82027168234064785</v>
      </c>
      <c r="M15" s="27">
        <f>SUM(M10:M14)</f>
        <v>765</v>
      </c>
      <c r="N15" s="28">
        <f>M15/M17</f>
        <v>0.83333333333333337</v>
      </c>
      <c r="O15" s="30">
        <f>K15/M15-1</f>
        <v>2.614379084967311E-2</v>
      </c>
    </row>
    <row r="16" spans="2:15" s="26" customFormat="1">
      <c r="B16" s="182" t="s">
        <v>30</v>
      </c>
      <c r="C16" s="183"/>
      <c r="D16" s="146">
        <f>D17-D15</f>
        <v>22</v>
      </c>
      <c r="E16" s="147">
        <f t="shared" ref="E16:O16" si="0">E17-E15</f>
        <v>0.15384615384615385</v>
      </c>
      <c r="F16" s="146">
        <f t="shared" si="0"/>
        <v>12</v>
      </c>
      <c r="G16" s="147">
        <f t="shared" si="0"/>
        <v>0.17910447761194026</v>
      </c>
      <c r="H16" s="147">
        <f t="shared" si="0"/>
        <v>-6.5671641791044788E-2</v>
      </c>
      <c r="I16" s="146">
        <f t="shared" si="0"/>
        <v>19</v>
      </c>
      <c r="J16" s="147">
        <f t="shared" si="0"/>
        <v>-0.91999999999999993</v>
      </c>
      <c r="K16" s="146">
        <f t="shared" si="0"/>
        <v>172</v>
      </c>
      <c r="L16" s="147">
        <f t="shared" si="0"/>
        <v>0.17972831765935215</v>
      </c>
      <c r="M16" s="146">
        <f t="shared" si="0"/>
        <v>153</v>
      </c>
      <c r="N16" s="147">
        <f t="shared" si="0"/>
        <v>0.16666666666666663</v>
      </c>
      <c r="O16" s="147">
        <f t="shared" si="0"/>
        <v>1.6339869281045916E-2</v>
      </c>
    </row>
    <row r="17" spans="2:15">
      <c r="B17" s="180" t="s">
        <v>31</v>
      </c>
      <c r="C17" s="181"/>
      <c r="D17" s="43">
        <v>143</v>
      </c>
      <c r="E17" s="72">
        <v>1</v>
      </c>
      <c r="F17" s="43">
        <v>67</v>
      </c>
      <c r="G17" s="73">
        <v>1</v>
      </c>
      <c r="H17" s="39">
        <v>1.1343283582089554</v>
      </c>
      <c r="I17" s="44">
        <v>150</v>
      </c>
      <c r="J17" s="148">
        <v>-4.6666666666666634E-2</v>
      </c>
      <c r="K17" s="43">
        <v>957</v>
      </c>
      <c r="L17" s="72">
        <v>1</v>
      </c>
      <c r="M17" s="43">
        <v>918</v>
      </c>
      <c r="N17" s="73">
        <v>1</v>
      </c>
      <c r="O17" s="39">
        <v>4.2483660130719025E-2</v>
      </c>
    </row>
    <row r="18" spans="2:15">
      <c r="B18" t="s">
        <v>78</v>
      </c>
    </row>
    <row r="19" spans="2:15">
      <c r="B19" s="31" t="s">
        <v>46</v>
      </c>
    </row>
    <row r="20" spans="2:15">
      <c r="B20" s="32" t="s">
        <v>48</v>
      </c>
    </row>
    <row r="21" spans="2:15">
      <c r="B21" s="137" t="s">
        <v>79</v>
      </c>
      <c r="C21" s="134"/>
      <c r="D21" s="134"/>
      <c r="E21" s="134"/>
      <c r="F21" s="134"/>
      <c r="G21" s="134"/>
    </row>
    <row r="22" spans="2:15">
      <c r="B22" s="13" t="s">
        <v>45</v>
      </c>
    </row>
    <row r="23" spans="2:15">
      <c r="B23" s="13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7" type="noConversion"/>
  <conditionalFormatting sqref="H15 O15">
    <cfRule type="cellIs" dxfId="18" priority="288" operator="lessThan">
      <formula>0</formula>
    </cfRule>
  </conditionalFormatting>
  <conditionalFormatting sqref="H10:H14 J10:J14 O10:O14">
    <cfRule type="cellIs" dxfId="17" priority="6" operator="lessThan">
      <formula>0</formula>
    </cfRule>
  </conditionalFormatting>
  <conditionalFormatting sqref="D10:E14 G10:J14 L10:L14 N10:O14">
    <cfRule type="cellIs" dxfId="16" priority="5" operator="equal">
      <formula>0</formula>
    </cfRule>
  </conditionalFormatting>
  <conditionalFormatting sqref="F10:F14">
    <cfRule type="cellIs" dxfId="15" priority="4" operator="equal">
      <formula>0</formula>
    </cfRule>
  </conditionalFormatting>
  <conditionalFormatting sqref="K10:K14">
    <cfRule type="cellIs" dxfId="14" priority="3" operator="equal">
      <formula>0</formula>
    </cfRule>
  </conditionalFormatting>
  <conditionalFormatting sqref="M10:M14">
    <cfRule type="cellIs" dxfId="13" priority="2" operator="equal">
      <formula>0</formula>
    </cfRule>
  </conditionalFormatting>
  <conditionalFormatting sqref="O17 J17 H17">
    <cfRule type="cellIs" dxfId="1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 </vt:lpstr>
      <vt:lpstr>CV GVW&gt;3.5T_</vt:lpstr>
      <vt:lpstr>CV GVW&gt;3.5T-Segments 1</vt:lpstr>
      <vt:lpstr>CV GVW&gt;3.5T-Segments 2</vt:lpstr>
      <vt:lpstr>LCV up to 3.5T</vt:lpstr>
      <vt:lpstr>Buses GVW&gt;3.5T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Anna_Brzozowska</cp:lastModifiedBy>
  <cp:lastPrinted>2012-07-06T16:37:03Z</cp:lastPrinted>
  <dcterms:created xsi:type="dcterms:W3CDTF">2011-02-21T10:08:17Z</dcterms:created>
  <dcterms:modified xsi:type="dcterms:W3CDTF">2021-09-07T11:06:42Z</dcterms:modified>
</cp:coreProperties>
</file>